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40" windowWidth="9210" windowHeight="6525" activeTab="6"/>
  </bookViews>
  <sheets>
    <sheet name="пр1" sheetId="1" r:id="rId1"/>
    <sheet name="пр2" sheetId="2" r:id="rId2"/>
    <sheet name="пр 3." sheetId="3" r:id="rId3"/>
    <sheet name="пр 4." sheetId="4" r:id="rId4"/>
    <sheet name="пр5" sheetId="5" r:id="rId5"/>
    <sheet name="пр6" sheetId="6" r:id="rId6"/>
    <sheet name="Лист1" sheetId="7" r:id="rId7"/>
    <sheet name="Лист2" sheetId="8" r:id="rId8"/>
    <sheet name="Лист3" sheetId="9" r:id="rId9"/>
    <sheet name="Лист4" sheetId="10" r:id="rId10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<sst xmlns="http://schemas.openxmlformats.org/spreadsheetml/2006/main" count="834" uniqueCount="328">
  <si>
    <t>303</t>
  </si>
  <si>
    <t>(тыс.руб.)</t>
  </si>
  <si>
    <t>Наименование показателя</t>
  </si>
  <si>
    <t>Рз</t>
  </si>
  <si>
    <t>Пр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</si>
  <si>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</si>
  <si>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</si>
  <si>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</si>
  <si>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</si>
  <si>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</si>
  <si>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</si>
  <si>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Мобилизационная и вневойсковая подготовка</t>
  </si>
  <si>
    <t>03</t>
  </si>
  <si>
    <t>05</t>
  </si>
  <si>
    <t>Благоустройство</t>
  </si>
  <si>
    <t>10</t>
  </si>
  <si>
    <t>Мин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</si>
  <si>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</si>
  <si>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</si>
  <si>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</si>
  <si>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</si>
  <si>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</si>
  <si>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Национальная оборона</t>
  </si>
  <si>
    <t>Жилищно-коммунальное хозяйство</t>
  </si>
  <si>
    <t>Социальная политика</t>
  </si>
  <si>
    <t>Пенсионное обеспечение</t>
  </si>
  <si>
    <t>Всеого расходов</t>
  </si>
  <si>
    <t>исполнено</t>
  </si>
  <si>
    <t>%исполн к плану</t>
  </si>
  <si>
    <t>План</t>
  </si>
  <si>
    <t>Код бюджетной класификации</t>
  </si>
  <si>
    <t>ДОХОДЫ</t>
  </si>
  <si>
    <t>Налоги на прибыль, доходы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</si>
  <si>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</si>
  <si>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</si>
  <si>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</si>
  <si>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</si>
  <si>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</si>
  <si>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Расходы бюджета по ведомствнной структуре расходов</t>
  </si>
  <si>
    <t>Источники финансирования дефицита бюжетов -всего</t>
  </si>
  <si>
    <t>Код источника финансирования дефицита бюджета по бюджетной классификации</t>
  </si>
  <si>
    <t>в том числе:</t>
  </si>
  <si>
    <t xml:space="preserve">Источники внутреннего финансирования бюджетов </t>
  </si>
  <si>
    <t>из них:</t>
  </si>
  <si>
    <t>Увеличение прочих остатков денежных средств бюджетов поселений</t>
  </si>
  <si>
    <t>303 01 05 02 01 10 0000 510</t>
  </si>
  <si>
    <t>Уменьшение прочих остатков денежных средств бюджетов поселений</t>
  </si>
  <si>
    <t>303 01 05 02 01 10 0000 610</t>
  </si>
  <si>
    <t xml:space="preserve"> по разделам и подразделам  классификации расходов бюджетов</t>
  </si>
  <si>
    <t>000 1 00 00000 00 0000 000</t>
  </si>
  <si>
    <t>000 1 01 00000 00 0000 000</t>
  </si>
  <si>
    <t>000 1 06 00000 00 0000 000</t>
  </si>
  <si>
    <t>000 1 06 01030 10 0000 110</t>
  </si>
  <si>
    <t>000 1 06 06000 00 0000 110</t>
  </si>
  <si>
    <t>000 1 08 00000 00 0000 000</t>
  </si>
  <si>
    <t>000 1 08 04020 01 0000 110</t>
  </si>
  <si>
    <t xml:space="preserve">000 1 11 00000 00 0000 000 </t>
  </si>
  <si>
    <t>000 2 00 00000 00 0000 000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</si>
  <si>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</si>
  <si>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</si>
  <si>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</si>
  <si>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18210601030101000110</t>
  </si>
  <si>
    <t>18210606023101000110</t>
  </si>
  <si>
    <t>30310804020011000110</t>
  </si>
  <si>
    <t>30320201001100000151</t>
  </si>
  <si>
    <t>30320203015100000151</t>
  </si>
  <si>
    <t>000 00 00 00 00 0000 000</t>
  </si>
  <si>
    <t>000 01 00 00 00 0000 000</t>
  </si>
  <si>
    <t>000 01 05 00 00 0000 000</t>
  </si>
  <si>
    <t>08</t>
  </si>
  <si>
    <t>Прочие неналоговые доходы</t>
  </si>
  <si>
    <t>000 1 17 05050 10 0000 180</t>
  </si>
  <si>
    <t>000 1 17 00000 00 0000 000</t>
  </si>
  <si>
    <t xml:space="preserve">Источники внешнего финансирования бюджетов </t>
  </si>
  <si>
    <t>Налоговые и неналоговые доходы</t>
  </si>
  <si>
    <t>000 1 01 02010 01 0000 110</t>
  </si>
  <si>
    <t xml:space="preserve">Налог на имущество физических лиц </t>
  </si>
  <si>
    <t>Доходы бюджета</t>
  </si>
  <si>
    <t>13</t>
  </si>
  <si>
    <t>ИТОГО ДОХОДЫ:</t>
  </si>
  <si>
    <t>Собственные доходы</t>
  </si>
  <si>
    <t>Уд.вес в сумме доходов</t>
  </si>
  <si>
    <t>Исполнение (тыс.руб)</t>
  </si>
  <si>
    <t>Исполнение %</t>
  </si>
  <si>
    <t>ИТОГО РАСХОДЫ:</t>
  </si>
  <si>
    <t>Жилищно-комунальное хозяйство</t>
  </si>
  <si>
    <t>Культура,кинематография и средства массовой информации</t>
  </si>
  <si>
    <t>АНАЛИЗ</t>
  </si>
  <si>
    <t>исполнения доходов и расходов бюджета Рассказихинского сельсовета</t>
  </si>
  <si>
    <t>540</t>
  </si>
  <si>
    <t>Национальная экономика</t>
  </si>
  <si>
    <t>Дорожное хозяйство (дорожные фонды)</t>
  </si>
  <si>
    <t>09</t>
  </si>
  <si>
    <t xml:space="preserve">Культура. Кинематография. </t>
  </si>
  <si>
    <t>Налоги на имущество физических лиц</t>
  </si>
  <si>
    <t>Штрафы, санкции, возмещение ущерба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</si>
  <si>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</si>
  <si>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000 01 03 00 00 0000 700</t>
  </si>
  <si>
    <t>Погашение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</si>
  <si>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000 01 03 00 00 0000 800</t>
  </si>
  <si>
    <t>Исполнено</t>
  </si>
  <si>
    <t>Изменение остатков средств на счетах по учету средств бюджета</t>
  </si>
  <si>
    <t>Источники финансирования дефицита бюджетов -всего</t>
  </si>
  <si>
    <t>% исполнения</t>
  </si>
  <si>
    <t>Код дохода по КД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</si>
  <si>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</si>
  <si>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</si>
  <si>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182 1 01 02010 01 0000 110</t>
  </si>
  <si>
    <t>303 1 17 05050 10 0000 180</t>
  </si>
  <si>
    <t>121</t>
  </si>
  <si>
    <t>244</t>
  </si>
  <si>
    <t>851</t>
  </si>
  <si>
    <t>852</t>
  </si>
  <si>
    <t>312</t>
  </si>
  <si>
    <t>Национальная безопасность и правоохранительная деятельность</t>
  </si>
  <si>
    <t>Обеспечение пожарной безопасности</t>
  </si>
  <si>
    <t>Межбюджетные трансферты, передаваемые бюджетам сельских поселений из бюджетов муниципальных районов на осуществение части полномочий по решению вопросов местного значения в соответствии с заключенными соглашениями</t>
  </si>
  <si>
    <t>Учреждения по обеспечению хозяйственного обслуживания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</si>
  <si>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</si>
  <si>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мероприятия по благоустройству городских округов и поселений</t>
  </si>
  <si>
    <t>Другие вопросы в области культуры, кинематографии</t>
  </si>
  <si>
    <t>Другие вопросы в области культуры</t>
  </si>
  <si>
    <t xml:space="preserve">Источники внутреннего финансирования дефицита бюжетов </t>
  </si>
  <si>
    <t>Код источника финансирования дефицита БК</t>
  </si>
  <si>
    <t>182 1 06 06033 10 1000 110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</si>
  <si>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</si>
  <si>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</si>
  <si>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</t>
  </si>
  <si>
    <t>000 1 06 06033 10 0000 110</t>
  </si>
  <si>
    <t>000 1 06 06043 10 0000 110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</si>
  <si>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</si>
  <si>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</si>
  <si>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</si>
  <si>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неналоговые доходы бюджетов сельских поселений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</si>
  <si>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</si>
  <si>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</si>
  <si>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 органов местного самоуправления</t>
  </si>
  <si>
    <t>853</t>
  </si>
  <si>
    <t>120</t>
  </si>
  <si>
    <t>Уплата прочих налогов, сборов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</si>
  <si>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</si>
  <si>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</si>
  <si>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Другие вопросы в области жилищно-коммунального хозяйства</t>
  </si>
  <si>
    <t>Фонд оплаты труда государственных (муниципальных) органов</t>
  </si>
  <si>
    <t>Уплата налога на имущество организаций и земельного налога</t>
  </si>
  <si>
    <t xml:space="preserve"> Расходы бюджета  </t>
  </si>
  <si>
    <t xml:space="preserve">Приложение №3                                 к решению  Совета депутатов Рассказихинского сельсовета от ________№_ </t>
  </si>
  <si>
    <t xml:space="preserve">Источники финансирования </t>
  </si>
  <si>
    <t xml:space="preserve"> дефицита бюджета по кодам классификации источников</t>
  </si>
  <si>
    <t xml:space="preserve">Приложение №6                        к решению  Совета депутатов Рассказихинского сельсовета от ________№_ </t>
  </si>
  <si>
    <t xml:space="preserve">Приложение №2                        к решению  Совета депутатов Рассказихинского сельсовета от ________№___ </t>
  </si>
  <si>
    <t xml:space="preserve">Приложение №1                        к решению  Совета депутатов Рассказихинского сельсовета от ________№___ </t>
  </si>
  <si>
    <t xml:space="preserve">Приложение №4                                  к решению  Совета депутатов Рассказихинского сельсовета от ________№___ </t>
  </si>
  <si>
    <t xml:space="preserve">Приложение №5                                   к решению  Совета депутатов Рассказихинского сельсовета          от ________№_ </t>
  </si>
  <si>
    <t>303 1 08 04020 01 0000 110</t>
  </si>
  <si>
    <t>303 1 11 05075 10 0000 120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</si>
  <si>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</si>
  <si>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303 1 16 51040 02 0000 140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</si>
  <si>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</si>
  <si>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303 2 02 15002 10 0000 151</t>
  </si>
  <si>
    <t>000 1 11 05075 10 0000 120</t>
  </si>
  <si>
    <t>Расходы на выполнение других обязательств государства</t>
  </si>
  <si>
    <t>Прочие выплаты по обязательствам государства</t>
  </si>
  <si>
    <t>182 1 06 01030 10 0000 110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</si>
  <si>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</si>
  <si>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</si>
  <si>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государственных (муниципальных) органов</t>
  </si>
  <si>
    <t>Доходы бюджета по кодам  классификации доходов бюджета муниципального образования Рассказихинский сельсовет за 2019 год</t>
  </si>
  <si>
    <t>Прочие межбюджетные трансферты, передаваемые бюджетам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</si>
  <si>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</si>
  <si>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 в бюджеты сельских поселений</t>
  </si>
  <si>
    <t>303 1 16 92250 10 0000 140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</si>
  <si>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</si>
  <si>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303 2 02 30024 10 0000 151</t>
  </si>
  <si>
    <t>Субвенции бюджетам сельских поселений на выполнение передаваемых полномочий субъектов Российской Федерации</t>
  </si>
  <si>
    <t xml:space="preserve">  по кодам видов доходов, подвидов доходов, классификации операций сектора государственногоуправления, относящихся к доходм бюджета муниципального образования Рассказихинский сельсовет за 2019 год</t>
  </si>
  <si>
    <t>303 2 02 15001 10 0000 150</t>
  </si>
  <si>
    <t>303 2 02 35118 10 0000 150</t>
  </si>
  <si>
    <t>303 2 02 40014 10 0000 150</t>
  </si>
  <si>
    <t>303 2 02 49999 10 0000 150</t>
  </si>
  <si>
    <t>303 2 04 05099 10 0000 150</t>
  </si>
  <si>
    <t>303 2 07 05030 10 0000 150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</si>
  <si>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</si>
  <si>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</si>
  <si>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000 1 01 02000 01 0000 110</t>
  </si>
  <si>
    <t>000 1 06 01000 00 0000 110</t>
  </si>
  <si>
    <t>Земельный налог с организаций</t>
  </si>
  <si>
    <t>000 1 06 06030 00 0000 110</t>
  </si>
  <si>
    <t>Земельный налог с физических лиц</t>
  </si>
  <si>
    <t>000 1 06 06040 00 0000 110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</si>
  <si>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</si>
  <si>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</si>
  <si>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</si>
  <si>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</si>
  <si>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000 1 11 05070 00 0000 120</t>
  </si>
  <si>
    <t>000 1 11 05000 00 0000 120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</si>
  <si>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</si>
  <si>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</si>
  <si>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</si>
  <si>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</si>
  <si>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</si>
  <si>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бюджетной системы Российской Федерации</t>
  </si>
  <si>
    <t>000 2 02 30024 10 0000 150</t>
  </si>
  <si>
    <t>000 2 02 30000 00 0000 150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</si>
  <si>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</si>
  <si>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</si>
  <si>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</si>
  <si>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</si>
  <si>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</si>
  <si>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</si>
  <si>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</si>
  <si>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000 2 02 35118 10 0000 150</t>
  </si>
  <si>
    <t>000 2 02 15002 10 0000 150</t>
  </si>
  <si>
    <t>000 2 02 15001 10 0000 150</t>
  </si>
  <si>
    <t xml:space="preserve">           муниципального образования  Рассказихинский  сельсовет за 2019год</t>
  </si>
  <si>
    <t>000 1 16 00000 00 0000 000</t>
  </si>
  <si>
    <t>000 1 16 51000 00 0000 140</t>
  </si>
  <si>
    <t>000 1 16 51040 02 0000 140</t>
  </si>
  <si>
    <t>000 1 16 90000 00 0000 140</t>
  </si>
  <si>
    <t>000 1 16 90050 10 0000 140</t>
  </si>
  <si>
    <t>000 2 02 40000 00 0000 150</t>
  </si>
  <si>
    <t>000 2 02 40014 00 0000 150</t>
  </si>
  <si>
    <t>000 2 02 40014 10 0000 150</t>
  </si>
  <si>
    <t>000 2 02 49999 10 0000 150</t>
  </si>
  <si>
    <t>000 2 04 00000 00 0000 000</t>
  </si>
  <si>
    <t>000 2 04 05000 10 0000 150</t>
  </si>
  <si>
    <t>000 2 04 05099 10 0000 150</t>
  </si>
  <si>
    <t>000 2 07 000000 00 0000 000</t>
  </si>
  <si>
    <t>000 2 07 050001 00 0000 150</t>
  </si>
  <si>
    <t>000 2 07 050301 00 0000 150</t>
  </si>
  <si>
    <t>01 0 00 00000</t>
  </si>
  <si>
    <t>Расходы на обеспечение деятельности органов местного самоуправления</t>
  </si>
  <si>
    <t>01 2 00 00000</t>
  </si>
  <si>
    <t>01 2 00 10120</t>
  </si>
  <si>
    <t>100</t>
  </si>
  <si>
    <t>Расходы на выплаты персоналу в целях  обеспечения выполнения функций  государственными (муниципальными) органами, казенными учреждениями</t>
  </si>
  <si>
    <t>Нчисления на з/п</t>
  </si>
  <si>
    <t>01 2 00 10110</t>
  </si>
  <si>
    <t>Закупка товаров, работ и услуг для  государственных (муниципальных) нужд</t>
  </si>
  <si>
    <t>850</t>
  </si>
  <si>
    <t>Земельный налог, налог на имущество</t>
  </si>
  <si>
    <t>1 2 00 10110</t>
  </si>
  <si>
    <t>Глава местной администрации (исполнительно-распорядительного органа муниципального образования)</t>
  </si>
  <si>
    <t>0120010130</t>
  </si>
  <si>
    <t xml:space="preserve">Межбюджетные трансферты  общего характера бюджетам субъектов Российской Федерации и муниципальных образований </t>
  </si>
  <si>
    <t>98 0 00 00000</t>
  </si>
  <si>
    <t>98 5 00 00000</t>
  </si>
  <si>
    <t>98 5 00 60510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</si>
  <si>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</si>
  <si>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</si>
  <si>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</si>
  <si>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01 3 00 00000</t>
  </si>
  <si>
    <t>Прочие расходы</t>
  </si>
  <si>
    <t>01 3 00 10250</t>
  </si>
  <si>
    <t>Специальные расходы</t>
  </si>
  <si>
    <t>880</t>
  </si>
  <si>
    <t xml:space="preserve">Руководство и управление в сфере установленных функций </t>
  </si>
  <si>
    <t>01 4 00 00000</t>
  </si>
  <si>
    <t>Функционирование административных комиссий</t>
  </si>
  <si>
    <t>01 4 00 70060</t>
  </si>
  <si>
    <t>Государственные и муниципальные учреждения Алтайского края</t>
  </si>
  <si>
    <t>02 0 00 00000</t>
  </si>
  <si>
    <t>Иные государственные и муниципальные учреждения</t>
  </si>
  <si>
    <t>02 5 00 00000</t>
  </si>
  <si>
    <t>02 5 00 10810</t>
  </si>
  <si>
    <t>Заработная плата</t>
  </si>
  <si>
    <t>Межбюджетные трансферты общего характера бюджетам субъектов Российской Федерации и муниципальных образований</t>
  </si>
  <si>
    <t>Иные расходы органов государственной власти субъектов Российской Федерации и органов местного самоуправления</t>
  </si>
  <si>
    <t>99 0 00 00000</t>
  </si>
  <si>
    <t>99 9 00 00000</t>
  </si>
  <si>
    <t>99 9 00 14710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</si>
  <si>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</si>
  <si>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</si>
  <si>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01 4 00 51180</t>
  </si>
  <si>
    <t>начисления на з/п</t>
  </si>
  <si>
    <t>Иные вопросы в области национальной обороны, национальной безопасности и правоохранительной деятельности</t>
  </si>
  <si>
    <t>93 0 00 00000</t>
  </si>
  <si>
    <t>Мероприятия по пожарной безопасности</t>
  </si>
  <si>
    <t>93 4 00  00000</t>
  </si>
  <si>
    <t>Обеспечение мер первичной противопожарной безопасности в границах населенных пунктов поселения</t>
  </si>
  <si>
    <t>93 4 00 60200</t>
  </si>
  <si>
    <t>Иные вопросы в области транспорта и дорожного хозяйства</t>
  </si>
  <si>
    <t>91 0 00 00000</t>
  </si>
  <si>
    <t>Мероприятия в сфере транспорта и дорожного хозяйства</t>
  </si>
  <si>
    <t>91 2 00 00000</t>
  </si>
  <si>
    <t>Содержание, ремонт, реконструкция и строительство автомобильных дорог общего пользования за счет муниципального дорожного фонда</t>
  </si>
  <si>
    <t>91 2 00 67270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</si>
  <si>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</si>
  <si>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</si>
  <si>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</si>
  <si>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</si>
  <si>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Организация и содержание мест захоронения</t>
  </si>
  <si>
    <t>92 9 00 18070</t>
  </si>
  <si>
    <t>92 9 00 18080</t>
  </si>
  <si>
    <t>92 9 00 S0260</t>
  </si>
  <si>
    <t>00 0 00 00000</t>
  </si>
  <si>
    <t>Муниципальная целевая программа "Информационное обеспечение управления недвижимостью, реформирования и регулирования земельных и имущественных отношений в Первомайском районе на 2016-2017 гг"</t>
  </si>
  <si>
    <t>23 0 00 00000</t>
  </si>
  <si>
    <t>Расходы на реализацию мероприятий муниципальных целевых программ</t>
  </si>
  <si>
    <t>23 0 00 60990</t>
  </si>
  <si>
    <t>240</t>
  </si>
  <si>
    <t>Прочая закупка товаров, работ и услуг</t>
  </si>
  <si>
    <t>Иные расходы государственной власти субъектов РФ</t>
  </si>
  <si>
    <t>Мероприятия по градостроительству</t>
  </si>
  <si>
    <t>92 0 00 18080</t>
  </si>
  <si>
    <t>Культура, кинематография</t>
  </si>
  <si>
    <t>Памятники</t>
  </si>
  <si>
    <t>90 2 00 00000</t>
  </si>
  <si>
    <t>Субсидии бюджетным учреждениям</t>
  </si>
  <si>
    <t>90 2 00 16500</t>
  </si>
  <si>
    <t>90 2 00 16510</t>
  </si>
  <si>
    <t>Поддержка отдельных категорий граждан</t>
  </si>
  <si>
    <t>90 0 00 00000</t>
  </si>
  <si>
    <t>Доплаты к пенсииям, дополнительное пенсионное обеспечение</t>
  </si>
  <si>
    <t>90 4 00 00000</t>
  </si>
  <si>
    <t xml:space="preserve">Доплаты к пенсии </t>
  </si>
  <si>
    <t>90 4 00 16270</t>
  </si>
  <si>
    <t xml:space="preserve">Социальное обеспечение и иные выплаты </t>
  </si>
  <si>
    <t>Итого расходов</t>
  </si>
  <si>
    <t>Иные бюджетные ассигнования</t>
  </si>
  <si>
    <t>99 9 0014710</t>
  </si>
  <si>
    <t>800</t>
  </si>
  <si>
    <t>муниципального образования Рассказихинский сельсовет за 2019 год</t>
  </si>
  <si>
    <t xml:space="preserve">  финансирования дефицитов бюджета  Рассказихинского сельсовета за 2019год</t>
  </si>
  <si>
    <t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бюджета Рассказихинского сельсовета за 2019 год</t>
  </si>
  <si>
    <t>за 2019 год</t>
  </si>
  <si>
    <t>Уточненный годовой план на 2019 год (тыс.руб.)</t>
  </si>
  <si>
    <t>Исполнено за 2019 г (тыс.руб.)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</si>
</sst>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name val="Arial Narrow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shrinkToFit="1"/>
    </xf>
    <xf numFmtId="0" fontId="6" fillId="0" borderId="1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 wrapText="1"/>
    </xf>
    <xf numFmtId="2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176" fontId="6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top"/>
    </xf>
    <xf numFmtId="0" fontId="6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76" fontId="5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176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176" fontId="10" fillId="33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176" fontId="10" fillId="33" borderId="0" xfId="0" applyNumberFormat="1" applyFont="1" applyFill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176" fontId="10" fillId="33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/>
    </xf>
    <xf numFmtId="176" fontId="10" fillId="33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left" vertical="top" wrapText="1"/>
    </xf>
    <xf numFmtId="176" fontId="10" fillId="33" borderId="10" xfId="0" applyNumberFormat="1" applyFont="1" applyFill="1" applyBorder="1" applyAlignment="1">
      <alignment horizontal="center" vertical="top"/>
    </xf>
    <xf numFmtId="176" fontId="10" fillId="33" borderId="10" xfId="0" applyNumberFormat="1" applyFont="1" applyFill="1" applyBorder="1" applyAlignment="1">
      <alignment vertical="top" wrapText="1"/>
    </xf>
    <xf numFmtId="2" fontId="10" fillId="0" borderId="10" xfId="0" applyNumberFormat="1" applyFont="1" applyBorder="1" applyAlignment="1">
      <alignment vertical="top"/>
    </xf>
    <xf numFmtId="176" fontId="10" fillId="0" borderId="10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176" fontId="10" fillId="33" borderId="10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left" wrapText="1"/>
    </xf>
    <xf numFmtId="49" fontId="14" fillId="33" borderId="10" xfId="0" applyNumberFormat="1" applyFont="1" applyFill="1" applyBorder="1" applyAlignment="1">
      <alignment horizontal="center" wrapText="1"/>
    </xf>
    <xf numFmtId="2" fontId="15" fillId="33" borderId="12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13" fillId="33" borderId="10" xfId="0" applyNumberFormat="1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2" fontId="13" fillId="33" borderId="12" xfId="0" applyNumberFormat="1" applyFont="1" applyFill="1" applyBorder="1" applyAlignment="1">
      <alignment horizontal="center"/>
    </xf>
    <xf numFmtId="2" fontId="10" fillId="33" borderId="1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wrapText="1"/>
    </xf>
    <xf numFmtId="2" fontId="14" fillId="33" borderId="12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2" fontId="14" fillId="33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 shrinkToFit="1"/>
    </xf>
    <xf numFmtId="0" fontId="6" fillId="33" borderId="10" xfId="0" applyFont="1" applyFill="1" applyBorder="1" applyAlignment="1">
      <alignment horizontal="center" vertical="top" shrinkToFi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top" wrapText="1"/>
    </xf>
    <xf numFmtId="0" fontId="6" fillId="33" borderId="13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10" fillId="0" borderId="10" xfId="0" applyFont="1" applyFill="1" applyBorder="1" applyAlignment="1">
      <alignment horizontal="center" vertical="top" shrinkToFi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36" fillId="0" borderId="0" xfId="0" applyFont="1" applyAlignment="1">
      <alignment/>
    </xf>
    <xf numFmtId="176" fontId="10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/>
    </xf>
    <xf numFmtId="176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6" fontId="11" fillId="0" borderId="0" xfId="0" applyNumberFormat="1" applyFont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3">
      <selection activeCell="F18" sqref="F18"/>
    </sheetView>
  </sheetViews>
  <sheetFormatPr defaultColWidth="9.00390625" defaultRowHeight="12.75"/>
  <cols>
    <col min="1" max="1" width="7.375" style="62" customWidth="1"/>
    <col min="2" max="2" width="6.75390625" style="62" customWidth="1"/>
    <col min="3" max="3" width="6.375" style="62" customWidth="1"/>
    <col min="4" max="4" width="6.875" style="62" customWidth="1"/>
    <col min="5" max="5" width="8.25390625" style="62" hidden="1" customWidth="1"/>
    <col min="6" max="6" width="40.25390625" style="62" customWidth="1"/>
    <col min="7" max="7" width="7.875" style="62" customWidth="1"/>
    <col min="8" max="8" width="8.375" style="62" customWidth="1"/>
    <col min="9" max="9" width="13.75390625" style="49" customWidth="1"/>
    <col min="10" max="12" width="9.125" style="49" customWidth="1"/>
    <col min="13" max="13" width="28.00390625" style="49" customWidth="1"/>
    <col min="14" max="16384" width="9.125" style="49" customWidth="1"/>
  </cols>
  <sheetData>
    <row r="1" spans="7:9" s="35" customFormat="1" ht="15.75" customHeight="1">
      <c r="G1" s="133" t="s">
        <v>151</v>
      </c>
      <c r="H1" s="133"/>
      <c r="I1" s="133"/>
    </row>
    <row r="2" spans="7:9" s="35" customFormat="1" ht="15.75" customHeight="1">
      <c r="G2" s="133"/>
      <c r="H2" s="133"/>
      <c r="I2" s="133"/>
    </row>
    <row r="3" spans="7:13" s="35" customFormat="1" ht="69.75" customHeight="1">
      <c r="G3" s="133"/>
      <c r="H3" s="133"/>
      <c r="I3" s="133"/>
      <c r="M3" s="48"/>
    </row>
    <row r="4" spans="1:9" ht="38.25" customHeight="1">
      <c r="A4" s="135" t="s">
        <v>167</v>
      </c>
      <c r="B4" s="135"/>
      <c r="C4" s="135"/>
      <c r="D4" s="135"/>
      <c r="E4" s="135"/>
      <c r="F4" s="135"/>
      <c r="G4" s="135"/>
      <c r="H4" s="135"/>
      <c r="I4" s="135"/>
    </row>
    <row r="5" spans="1:9" ht="34.5" customHeight="1" hidden="1">
      <c r="A5" s="135"/>
      <c r="B5" s="135"/>
      <c r="C5" s="135"/>
      <c r="D5" s="135"/>
      <c r="E5" s="135"/>
      <c r="F5" s="135"/>
      <c r="G5" s="135"/>
      <c r="H5" s="135"/>
      <c r="I5" s="135"/>
    </row>
    <row r="6" spans="1:9" ht="15.75">
      <c r="A6" s="25"/>
      <c r="B6" s="25"/>
      <c r="C6" s="25"/>
      <c r="D6" s="25"/>
      <c r="E6" s="25"/>
      <c r="F6" s="25"/>
      <c r="G6" s="136" t="s">
        <v>1</v>
      </c>
      <c r="H6" s="136"/>
      <c r="I6" s="136"/>
    </row>
    <row r="7" spans="1:9" ht="61.5" customHeight="1">
      <c r="A7" s="139" t="s">
        <v>104</v>
      </c>
      <c r="B7" s="139"/>
      <c r="C7" s="139"/>
      <c r="D7" s="139"/>
      <c r="E7" s="139"/>
      <c r="F7" s="43" t="s">
        <v>2</v>
      </c>
      <c r="G7" s="43" t="s">
        <v>29</v>
      </c>
      <c r="H7" s="50" t="s">
        <v>100</v>
      </c>
      <c r="I7" s="50" t="s">
        <v>103</v>
      </c>
    </row>
    <row r="8" spans="1:9" ht="15.75">
      <c r="A8" s="134">
        <v>2</v>
      </c>
      <c r="B8" s="134"/>
      <c r="C8" s="134"/>
      <c r="D8" s="134"/>
      <c r="E8" s="134"/>
      <c r="F8" s="26">
        <v>3</v>
      </c>
      <c r="G8" s="26">
        <v>4</v>
      </c>
      <c r="H8" s="26">
        <v>5</v>
      </c>
      <c r="I8" s="51"/>
    </row>
    <row r="9" spans="1:11" ht="14.25" customHeight="1">
      <c r="A9" s="137"/>
      <c r="B9" s="138"/>
      <c r="C9" s="138"/>
      <c r="D9" s="138"/>
      <c r="E9" s="138"/>
      <c r="F9" s="52" t="s">
        <v>58</v>
      </c>
      <c r="G9" s="41">
        <f>G11+G12+G13+G14+G15+G16+G19+G20+G21+G23+G24+G17+G18+G25+G26+G27+G22</f>
        <v>3359.5669999999996</v>
      </c>
      <c r="H9" s="41">
        <f>H11+H12+H13+H14+H15+H16+H19+H20+H21+H23+H24+H17+H18+H25+H26+H27+H22</f>
        <v>3348.081</v>
      </c>
      <c r="I9" s="41">
        <f>H9*100/G9</f>
        <v>99.65811070295669</v>
      </c>
      <c r="J9" s="53"/>
      <c r="K9" s="54"/>
    </row>
    <row r="10" spans="1:11" ht="15.75">
      <c r="A10" s="137"/>
      <c r="B10" s="138"/>
      <c r="C10" s="138"/>
      <c r="D10" s="138"/>
      <c r="E10" s="138"/>
      <c r="F10" s="51" t="s">
        <v>59</v>
      </c>
      <c r="G10" s="41"/>
      <c r="H10" s="41"/>
      <c r="I10" s="41"/>
      <c r="J10" s="55"/>
      <c r="K10" s="56"/>
    </row>
    <row r="11" spans="1:11" ht="129" customHeight="1">
      <c r="A11" s="131" t="s">
        <v>107</v>
      </c>
      <c r="B11" s="131"/>
      <c r="C11" s="131"/>
      <c r="D11" s="131"/>
      <c r="E11" s="50"/>
      <c r="F11" s="42" t="s">
        <v>105</v>
      </c>
      <c r="G11" s="41">
        <v>37</v>
      </c>
      <c r="H11" s="41">
        <v>44.384</v>
      </c>
      <c r="I11" s="41">
        <f aca="true" t="shared" si="0" ref="I11:I27">H11*100/G11</f>
        <v>119.95675675675675</v>
      </c>
      <c r="J11" s="55"/>
      <c r="K11" s="56"/>
    </row>
    <row r="12" spans="1:11" ht="77.25" customHeight="1">
      <c r="A12" s="127" t="s">
        <v>163</v>
      </c>
      <c r="B12" s="127"/>
      <c r="C12" s="127"/>
      <c r="D12" s="127"/>
      <c r="E12" s="23" t="s">
        <v>61</v>
      </c>
      <c r="F12" s="57" t="s">
        <v>132</v>
      </c>
      <c r="G12" s="41">
        <v>123</v>
      </c>
      <c r="H12" s="41">
        <v>161.796</v>
      </c>
      <c r="I12" s="41">
        <f t="shared" si="0"/>
        <v>131.54146341463414</v>
      </c>
      <c r="J12" s="55"/>
      <c r="K12" s="56"/>
    </row>
    <row r="13" spans="1:11" ht="66.75" customHeight="1">
      <c r="A13" s="127" t="s">
        <v>124</v>
      </c>
      <c r="B13" s="128"/>
      <c r="C13" s="128"/>
      <c r="D13" s="128"/>
      <c r="E13" s="50"/>
      <c r="F13" s="57" t="s">
        <v>125</v>
      </c>
      <c r="G13" s="41">
        <v>206</v>
      </c>
      <c r="H13" s="41">
        <v>182.11</v>
      </c>
      <c r="I13" s="41">
        <f t="shared" si="0"/>
        <v>88.40291262135922</v>
      </c>
      <c r="J13" s="55"/>
      <c r="K13" s="56"/>
    </row>
    <row r="14" spans="1:11" ht="65.25" customHeight="1">
      <c r="A14" s="127" t="s">
        <v>126</v>
      </c>
      <c r="B14" s="128"/>
      <c r="C14" s="128"/>
      <c r="D14" s="128"/>
      <c r="E14" s="23" t="s">
        <v>62</v>
      </c>
      <c r="F14" s="57" t="s">
        <v>127</v>
      </c>
      <c r="G14" s="41">
        <v>660</v>
      </c>
      <c r="H14" s="41">
        <v>623.591</v>
      </c>
      <c r="I14" s="41">
        <f t="shared" si="0"/>
        <v>94.48348484848485</v>
      </c>
      <c r="J14" s="58"/>
      <c r="K14" s="59"/>
    </row>
    <row r="15" spans="1:11" ht="130.5" customHeight="1">
      <c r="A15" s="127" t="s">
        <v>154</v>
      </c>
      <c r="B15" s="128"/>
      <c r="C15" s="128"/>
      <c r="D15" s="128"/>
      <c r="E15" s="23" t="s">
        <v>63</v>
      </c>
      <c r="F15" s="42" t="s">
        <v>106</v>
      </c>
      <c r="G15" s="41">
        <v>3.1</v>
      </c>
      <c r="H15" s="41">
        <v>2</v>
      </c>
      <c r="I15" s="41">
        <f t="shared" si="0"/>
        <v>64.51612903225806</v>
      </c>
      <c r="J15" s="58"/>
      <c r="K15" s="59"/>
    </row>
    <row r="16" spans="1:11" ht="94.5" customHeight="1">
      <c r="A16" s="129" t="s">
        <v>155</v>
      </c>
      <c r="B16" s="130"/>
      <c r="C16" s="130"/>
      <c r="D16" s="130"/>
      <c r="E16" s="23"/>
      <c r="F16" s="42" t="s">
        <v>156</v>
      </c>
      <c r="G16" s="41">
        <v>6.3</v>
      </c>
      <c r="H16" s="41">
        <v>5.94</v>
      </c>
      <c r="I16" s="41"/>
      <c r="J16" s="58"/>
      <c r="K16" s="59"/>
    </row>
    <row r="17" spans="1:11" ht="94.5" customHeight="1">
      <c r="A17" s="129" t="s">
        <v>157</v>
      </c>
      <c r="B17" s="130"/>
      <c r="C17" s="130"/>
      <c r="D17" s="130"/>
      <c r="E17" s="23"/>
      <c r="F17" s="42" t="s">
        <v>158</v>
      </c>
      <c r="G17" s="41">
        <v>0</v>
      </c>
      <c r="H17" s="41">
        <v>1.5</v>
      </c>
      <c r="I17" s="41"/>
      <c r="J17" s="58"/>
      <c r="K17" s="59"/>
    </row>
    <row r="18" spans="1:11" ht="94.5" customHeight="1">
      <c r="A18" s="129" t="s">
        <v>171</v>
      </c>
      <c r="B18" s="130"/>
      <c r="C18" s="130"/>
      <c r="D18" s="130"/>
      <c r="E18" s="23"/>
      <c r="F18" s="42" t="s">
        <v>172</v>
      </c>
      <c r="G18" s="41">
        <v>0</v>
      </c>
      <c r="H18" s="41">
        <v>34.963</v>
      </c>
      <c r="I18" s="41"/>
      <c r="J18" s="58"/>
      <c r="K18" s="59"/>
    </row>
    <row r="19" spans="1:11" ht="36" customHeight="1">
      <c r="A19" s="131" t="s">
        <v>108</v>
      </c>
      <c r="B19" s="132"/>
      <c r="C19" s="132"/>
      <c r="D19" s="132"/>
      <c r="E19" s="23"/>
      <c r="F19" s="60" t="s">
        <v>133</v>
      </c>
      <c r="G19" s="41">
        <v>15</v>
      </c>
      <c r="H19" s="41">
        <v>8.53</v>
      </c>
      <c r="I19" s="41">
        <f t="shared" si="0"/>
        <v>56.86666666666666</v>
      </c>
      <c r="J19" s="55"/>
      <c r="K19" s="56"/>
    </row>
    <row r="20" spans="1:11" ht="48.75" customHeight="1">
      <c r="A20" s="127" t="s">
        <v>176</v>
      </c>
      <c r="B20" s="127"/>
      <c r="C20" s="127"/>
      <c r="D20" s="127"/>
      <c r="E20" s="23" t="s">
        <v>64</v>
      </c>
      <c r="F20" s="57" t="s">
        <v>60</v>
      </c>
      <c r="G20" s="41">
        <v>29.2</v>
      </c>
      <c r="H20" s="41">
        <v>29.2</v>
      </c>
      <c r="I20" s="41">
        <f t="shared" si="0"/>
        <v>100</v>
      </c>
      <c r="J20" s="58"/>
      <c r="K20" s="59"/>
    </row>
    <row r="21" spans="1:11" ht="57" customHeight="1">
      <c r="A21" s="131" t="s">
        <v>159</v>
      </c>
      <c r="B21" s="131"/>
      <c r="C21" s="131"/>
      <c r="D21" s="131"/>
      <c r="E21" s="23"/>
      <c r="F21" s="42" t="s">
        <v>131</v>
      </c>
      <c r="G21" s="41">
        <v>1184.6</v>
      </c>
      <c r="H21" s="41">
        <v>1184.6</v>
      </c>
      <c r="I21" s="41">
        <f t="shared" si="0"/>
        <v>100</v>
      </c>
      <c r="J21" s="58"/>
      <c r="K21" s="59"/>
    </row>
    <row r="22" spans="1:11" ht="63" customHeight="1">
      <c r="A22" s="127" t="s">
        <v>173</v>
      </c>
      <c r="B22" s="128"/>
      <c r="C22" s="128"/>
      <c r="D22" s="128"/>
      <c r="E22" s="23"/>
      <c r="F22" s="42" t="s">
        <v>174</v>
      </c>
      <c r="G22" s="41">
        <v>3.4</v>
      </c>
      <c r="H22" s="41">
        <v>2.5</v>
      </c>
      <c r="I22" s="41"/>
      <c r="J22" s="58"/>
      <c r="K22" s="59"/>
    </row>
    <row r="23" spans="1:9" ht="78.75">
      <c r="A23" s="127" t="s">
        <v>177</v>
      </c>
      <c r="B23" s="128"/>
      <c r="C23" s="128"/>
      <c r="D23" s="128"/>
      <c r="E23" s="23" t="s">
        <v>65</v>
      </c>
      <c r="F23" s="57" t="s">
        <v>130</v>
      </c>
      <c r="G23" s="41">
        <v>45.7</v>
      </c>
      <c r="H23" s="41">
        <v>45.7</v>
      </c>
      <c r="I23" s="41">
        <f t="shared" si="0"/>
        <v>100</v>
      </c>
    </row>
    <row r="24" spans="1:9" ht="126">
      <c r="A24" s="131" t="s">
        <v>178</v>
      </c>
      <c r="B24" s="131"/>
      <c r="C24" s="131"/>
      <c r="D24" s="131"/>
      <c r="E24" s="23"/>
      <c r="F24" s="42" t="s">
        <v>116</v>
      </c>
      <c r="G24" s="41">
        <v>380.4</v>
      </c>
      <c r="H24" s="41">
        <v>380.4</v>
      </c>
      <c r="I24" s="41">
        <f t="shared" si="0"/>
        <v>100</v>
      </c>
    </row>
    <row r="25" spans="1:9" ht="47.25">
      <c r="A25" s="131" t="s">
        <v>179</v>
      </c>
      <c r="B25" s="131"/>
      <c r="C25" s="131"/>
      <c r="D25" s="131"/>
      <c r="E25" s="51"/>
      <c r="F25" s="57" t="s">
        <v>168</v>
      </c>
      <c r="G25" s="64">
        <v>598.367</v>
      </c>
      <c r="H25" s="64">
        <v>573.367</v>
      </c>
      <c r="I25" s="63">
        <f t="shared" si="0"/>
        <v>95.82196210686753</v>
      </c>
    </row>
    <row r="26" spans="1:9" ht="48" customHeight="1">
      <c r="A26" s="131" t="s">
        <v>180</v>
      </c>
      <c r="B26" s="131"/>
      <c r="C26" s="131"/>
      <c r="D26" s="131"/>
      <c r="E26" s="51"/>
      <c r="F26" s="57" t="s">
        <v>169</v>
      </c>
      <c r="G26" s="64">
        <v>30</v>
      </c>
      <c r="H26" s="64">
        <v>30</v>
      </c>
      <c r="I26" s="63">
        <f t="shared" si="0"/>
        <v>100</v>
      </c>
    </row>
    <row r="27" spans="1:9" ht="31.5">
      <c r="A27" s="131" t="s">
        <v>181</v>
      </c>
      <c r="B27" s="131"/>
      <c r="C27" s="131"/>
      <c r="D27" s="131"/>
      <c r="E27" s="51"/>
      <c r="F27" s="57" t="s">
        <v>170</v>
      </c>
      <c r="G27" s="51">
        <v>37.5</v>
      </c>
      <c r="H27" s="51">
        <v>37.5</v>
      </c>
      <c r="I27" s="63">
        <f t="shared" si="0"/>
        <v>100</v>
      </c>
    </row>
    <row r="28" spans="1:9" ht="15.75">
      <c r="A28" s="25"/>
      <c r="B28" s="25"/>
      <c r="C28" s="25"/>
      <c r="D28" s="25"/>
      <c r="E28" s="25"/>
      <c r="F28" s="25"/>
      <c r="G28" s="25"/>
      <c r="H28" s="25"/>
      <c r="I28" s="61"/>
    </row>
    <row r="29" spans="1:9" ht="15.75">
      <c r="A29" s="25"/>
      <c r="B29" s="25"/>
      <c r="C29" s="25"/>
      <c r="D29" s="25"/>
      <c r="E29" s="25"/>
      <c r="F29" s="25"/>
      <c r="G29" s="25"/>
      <c r="H29" s="25"/>
      <c r="I29" s="61"/>
    </row>
  </sheetData>
  <sheetProtection/>
  <mergeCells count="24">
    <mergeCell ref="A25:D25"/>
    <mergeCell ref="A26:D26"/>
    <mergeCell ref="A27:D27"/>
    <mergeCell ref="A18:D18"/>
    <mergeCell ref="A17:D17"/>
    <mergeCell ref="A22:D22"/>
    <mergeCell ref="A24:D24"/>
    <mergeCell ref="A21:D21"/>
    <mergeCell ref="G1:I3"/>
    <mergeCell ref="A12:D12"/>
    <mergeCell ref="A13:D13"/>
    <mergeCell ref="A8:E8"/>
    <mergeCell ref="A11:D11"/>
    <mergeCell ref="A4:I5"/>
    <mergeCell ref="G6:I6"/>
    <mergeCell ref="A10:E10"/>
    <mergeCell ref="A7:E7"/>
    <mergeCell ref="A9:E9"/>
    <mergeCell ref="A15:D15"/>
    <mergeCell ref="A14:D14"/>
    <mergeCell ref="A23:D23"/>
    <mergeCell ref="A16:D16"/>
    <mergeCell ref="A19:D19"/>
    <mergeCell ref="A20:D20"/>
  </mergeCells>
  <printOptions/>
  <pageMargins left="0.984251968503937" right="0.31496062992125984" top="0.3937007874015748" bottom="0.3937007874015748" header="0.31496062992125984" footer="0.31496062992125984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7">
      <selection activeCell="L32" sqref="L32"/>
    </sheetView>
  </sheetViews>
  <sheetFormatPr defaultColWidth="9.00390625" defaultRowHeight="12.75"/>
  <cols>
    <col min="1" max="1" width="40.625" style="66" customWidth="1"/>
    <col min="2" max="2" width="7.375" style="66" customWidth="1"/>
    <col min="3" max="3" width="6.75390625" style="66" customWidth="1"/>
    <col min="4" max="4" width="6.375" style="66" customWidth="1"/>
    <col min="5" max="5" width="10.375" style="66" customWidth="1"/>
    <col min="6" max="6" width="0.12890625" style="66" hidden="1" customWidth="1"/>
    <col min="7" max="7" width="10.125" style="70" customWidth="1"/>
    <col min="8" max="8" width="10.375" style="70" customWidth="1"/>
    <col min="9" max="9" width="9.875" style="66" bestFit="1" customWidth="1"/>
    <col min="10" max="16384" width="9.125" style="66" customWidth="1"/>
  </cols>
  <sheetData>
    <row r="1" spans="1:9" ht="15.75" customHeight="1">
      <c r="A1" s="65"/>
      <c r="E1" s="67"/>
      <c r="F1" s="67"/>
      <c r="G1" s="151" t="s">
        <v>150</v>
      </c>
      <c r="H1" s="151"/>
      <c r="I1" s="151"/>
    </row>
    <row r="2" spans="5:9" ht="15.75" customHeight="1">
      <c r="E2" s="67"/>
      <c r="F2" s="67"/>
      <c r="G2" s="151"/>
      <c r="H2" s="151"/>
      <c r="I2" s="151"/>
    </row>
    <row r="3" spans="5:9" ht="48.75" customHeight="1">
      <c r="E3" s="67"/>
      <c r="F3" s="67"/>
      <c r="G3" s="151"/>
      <c r="H3" s="151"/>
      <c r="I3" s="151"/>
    </row>
    <row r="4" spans="1:9" ht="15.75" customHeight="1">
      <c r="A4" s="65"/>
      <c r="E4" s="67"/>
      <c r="F4" s="67"/>
      <c r="G4" s="68"/>
      <c r="H4" s="68"/>
      <c r="I4" s="67"/>
    </row>
    <row r="5" spans="1:9" ht="15">
      <c r="A5" s="155" t="s">
        <v>77</v>
      </c>
      <c r="B5" s="155"/>
      <c r="C5" s="155"/>
      <c r="D5" s="155"/>
      <c r="E5" s="155"/>
      <c r="F5" s="155"/>
      <c r="G5" s="155"/>
      <c r="H5" s="155"/>
      <c r="I5" s="155"/>
    </row>
    <row r="6" spans="1:9" ht="15.75" customHeight="1">
      <c r="A6" s="147" t="s">
        <v>175</v>
      </c>
      <c r="B6" s="147"/>
      <c r="C6" s="147"/>
      <c r="D6" s="147"/>
      <c r="E6" s="147"/>
      <c r="F6" s="147"/>
      <c r="G6" s="147"/>
      <c r="H6" s="147"/>
      <c r="I6" s="147"/>
    </row>
    <row r="7" spans="1:9" ht="33.75" customHeight="1">
      <c r="A7" s="147"/>
      <c r="B7" s="147"/>
      <c r="C7" s="147"/>
      <c r="D7" s="147"/>
      <c r="E7" s="147"/>
      <c r="F7" s="147"/>
      <c r="G7" s="147"/>
      <c r="H7" s="147"/>
      <c r="I7" s="147"/>
    </row>
    <row r="8" ht="15">
      <c r="I8" s="71" t="s">
        <v>1</v>
      </c>
    </row>
    <row r="9" spans="1:9" ht="30">
      <c r="A9" s="72" t="s">
        <v>2</v>
      </c>
      <c r="B9" s="156" t="s">
        <v>30</v>
      </c>
      <c r="C9" s="156"/>
      <c r="D9" s="156"/>
      <c r="E9" s="156"/>
      <c r="F9" s="156"/>
      <c r="G9" s="73" t="s">
        <v>29</v>
      </c>
      <c r="H9" s="74" t="s">
        <v>27</v>
      </c>
      <c r="I9" s="75" t="s">
        <v>28</v>
      </c>
    </row>
    <row r="10" spans="1:9" ht="15">
      <c r="A10" s="28">
        <v>1</v>
      </c>
      <c r="B10" s="145">
        <v>2</v>
      </c>
      <c r="C10" s="145"/>
      <c r="D10" s="145"/>
      <c r="E10" s="145"/>
      <c r="F10" s="145"/>
      <c r="G10" s="76">
        <v>3</v>
      </c>
      <c r="H10" s="76">
        <v>4</v>
      </c>
      <c r="I10" s="28">
        <v>5</v>
      </c>
    </row>
    <row r="11" spans="1:9" ht="15" customHeight="1">
      <c r="A11" s="77" t="s">
        <v>31</v>
      </c>
      <c r="B11" s="146"/>
      <c r="C11" s="146"/>
      <c r="D11" s="146"/>
      <c r="E11" s="146"/>
      <c r="F11" s="78"/>
      <c r="G11" s="79">
        <f>G12+G38</f>
        <v>3359.567</v>
      </c>
      <c r="H11" s="79">
        <f>H12+H38</f>
        <v>3348.05735</v>
      </c>
      <c r="I11" s="80">
        <f aca="true" t="shared" si="0" ref="I11:I53">H11*100/G11</f>
        <v>99.6574067431904</v>
      </c>
    </row>
    <row r="12" spans="1:9" s="83" customFormat="1" ht="18.75" customHeight="1">
      <c r="A12" s="77" t="s">
        <v>74</v>
      </c>
      <c r="B12" s="140" t="s">
        <v>49</v>
      </c>
      <c r="C12" s="141"/>
      <c r="D12" s="141"/>
      <c r="E12" s="141"/>
      <c r="F12" s="141"/>
      <c r="G12" s="79">
        <f>G13+G16+G24+G27+G31+G36</f>
        <v>1050.3999999999999</v>
      </c>
      <c r="H12" s="79">
        <f>H13+H16+H24+H27+H31+H36</f>
        <v>1064.79035</v>
      </c>
      <c r="I12" s="80">
        <f>H12*100/G12</f>
        <v>101.3699876237624</v>
      </c>
    </row>
    <row r="13" spans="1:9" s="83" customFormat="1" ht="15">
      <c r="A13" s="78" t="s">
        <v>32</v>
      </c>
      <c r="B13" s="140" t="s">
        <v>50</v>
      </c>
      <c r="C13" s="141"/>
      <c r="D13" s="141"/>
      <c r="E13" s="141"/>
      <c r="F13" s="141"/>
      <c r="G13" s="79">
        <f>G14</f>
        <v>37</v>
      </c>
      <c r="H13" s="79">
        <f>H14</f>
        <v>44.3469</v>
      </c>
      <c r="I13" s="80">
        <f t="shared" si="0"/>
        <v>119.85648648648647</v>
      </c>
    </row>
    <row r="14" spans="1:9" ht="14.25" customHeight="1">
      <c r="A14" s="77" t="s">
        <v>183</v>
      </c>
      <c r="B14" s="140" t="s">
        <v>184</v>
      </c>
      <c r="C14" s="141"/>
      <c r="D14" s="141"/>
      <c r="E14" s="141"/>
      <c r="F14" s="141"/>
      <c r="G14" s="79">
        <f>G15</f>
        <v>37</v>
      </c>
      <c r="H14" s="79">
        <f>H15</f>
        <v>44.3469</v>
      </c>
      <c r="I14" s="80">
        <f t="shared" si="0"/>
        <v>119.85648648648647</v>
      </c>
    </row>
    <row r="15" spans="1:9" ht="105" customHeight="1">
      <c r="A15" s="84" t="s">
        <v>182</v>
      </c>
      <c r="B15" s="148" t="s">
        <v>75</v>
      </c>
      <c r="C15" s="149"/>
      <c r="D15" s="149"/>
      <c r="E15" s="150"/>
      <c r="F15" s="82"/>
      <c r="G15" s="79">
        <v>37</v>
      </c>
      <c r="H15" s="79">
        <v>44.3469</v>
      </c>
      <c r="I15" s="80">
        <f t="shared" si="0"/>
        <v>119.85648648648647</v>
      </c>
    </row>
    <row r="16" spans="1:9" s="83" customFormat="1" ht="16.5" customHeight="1">
      <c r="A16" s="77" t="s">
        <v>33</v>
      </c>
      <c r="B16" s="140" t="s">
        <v>51</v>
      </c>
      <c r="C16" s="141"/>
      <c r="D16" s="141"/>
      <c r="E16" s="141"/>
      <c r="F16" s="141"/>
      <c r="G16" s="79">
        <f>G18+G19</f>
        <v>989</v>
      </c>
      <c r="H16" s="79">
        <f>H18+H19</f>
        <v>967.51045</v>
      </c>
      <c r="I16" s="80">
        <f t="shared" si="0"/>
        <v>97.8271435793731</v>
      </c>
    </row>
    <row r="17" spans="1:9" s="83" customFormat="1" ht="16.5" customHeight="1">
      <c r="A17" s="77" t="s">
        <v>76</v>
      </c>
      <c r="B17" s="142" t="s">
        <v>185</v>
      </c>
      <c r="C17" s="143"/>
      <c r="D17" s="143"/>
      <c r="E17" s="144"/>
      <c r="F17" s="82"/>
      <c r="G17" s="79">
        <f>G18</f>
        <v>123</v>
      </c>
      <c r="H17" s="79">
        <f>H18</f>
        <v>161.8</v>
      </c>
      <c r="I17" s="80">
        <f t="shared" si="0"/>
        <v>131.5447154471545</v>
      </c>
    </row>
    <row r="18" spans="1:9" ht="78" customHeight="1">
      <c r="A18" s="77" t="s">
        <v>132</v>
      </c>
      <c r="B18" s="140" t="s">
        <v>52</v>
      </c>
      <c r="C18" s="141"/>
      <c r="D18" s="141"/>
      <c r="E18" s="141"/>
      <c r="F18" s="141"/>
      <c r="G18" s="79">
        <v>123</v>
      </c>
      <c r="H18" s="85">
        <v>161.8</v>
      </c>
      <c r="I18" s="80">
        <f t="shared" si="0"/>
        <v>131.5447154471545</v>
      </c>
    </row>
    <row r="19" spans="1:9" ht="14.25" customHeight="1">
      <c r="A19" s="77" t="s">
        <v>34</v>
      </c>
      <c r="B19" s="140" t="s">
        <v>53</v>
      </c>
      <c r="C19" s="141"/>
      <c r="D19" s="141"/>
      <c r="E19" s="141"/>
      <c r="F19" s="141"/>
      <c r="G19" s="86">
        <f>G20+G22</f>
        <v>866</v>
      </c>
      <c r="H19" s="86">
        <f>H20+H22</f>
        <v>805.71045</v>
      </c>
      <c r="I19" s="87">
        <f t="shared" si="0"/>
        <v>93.03815819861431</v>
      </c>
    </row>
    <row r="20" spans="1:9" ht="14.25" customHeight="1">
      <c r="A20" s="77" t="s">
        <v>186</v>
      </c>
      <c r="B20" s="140" t="s">
        <v>187</v>
      </c>
      <c r="C20" s="140"/>
      <c r="D20" s="140"/>
      <c r="E20" s="140"/>
      <c r="F20" s="82"/>
      <c r="G20" s="86">
        <f>G21</f>
        <v>206</v>
      </c>
      <c r="H20" s="86">
        <f>H21</f>
        <v>182.11045</v>
      </c>
      <c r="I20" s="87"/>
    </row>
    <row r="21" spans="1:9" ht="62.25" customHeight="1">
      <c r="A21" s="77" t="s">
        <v>125</v>
      </c>
      <c r="B21" s="140" t="s">
        <v>128</v>
      </c>
      <c r="C21" s="140"/>
      <c r="D21" s="140"/>
      <c r="E21" s="140"/>
      <c r="F21" s="82"/>
      <c r="G21" s="79">
        <v>206</v>
      </c>
      <c r="H21" s="79">
        <v>182.11045</v>
      </c>
      <c r="I21" s="80">
        <f>H21*100/G21</f>
        <v>88.40313106796116</v>
      </c>
    </row>
    <row r="22" spans="1:9" ht="17.25" customHeight="1">
      <c r="A22" s="77" t="s">
        <v>188</v>
      </c>
      <c r="B22" s="140" t="s">
        <v>189</v>
      </c>
      <c r="C22" s="140"/>
      <c r="D22" s="140"/>
      <c r="E22" s="140"/>
      <c r="F22" s="82"/>
      <c r="G22" s="79">
        <f>G23</f>
        <v>660</v>
      </c>
      <c r="H22" s="79">
        <f>H23</f>
        <v>623.6</v>
      </c>
      <c r="I22" s="80"/>
    </row>
    <row r="23" spans="1:9" ht="60">
      <c r="A23" s="77" t="s">
        <v>127</v>
      </c>
      <c r="B23" s="140" t="s">
        <v>129</v>
      </c>
      <c r="C23" s="140"/>
      <c r="D23" s="140"/>
      <c r="E23" s="140"/>
      <c r="F23" s="82"/>
      <c r="G23" s="79">
        <v>660</v>
      </c>
      <c r="H23" s="79">
        <v>623.6</v>
      </c>
      <c r="I23" s="80">
        <f>H23*100/G23</f>
        <v>94.48484848484848</v>
      </c>
    </row>
    <row r="24" spans="1:9" s="83" customFormat="1" ht="15.75" customHeight="1">
      <c r="A24" s="77" t="s">
        <v>35</v>
      </c>
      <c r="B24" s="140" t="s">
        <v>54</v>
      </c>
      <c r="C24" s="141"/>
      <c r="D24" s="141"/>
      <c r="E24" s="141"/>
      <c r="F24" s="141"/>
      <c r="G24" s="79">
        <f>G25</f>
        <v>3.1</v>
      </c>
      <c r="H24" s="79">
        <f>H25</f>
        <v>2</v>
      </c>
      <c r="I24" s="88">
        <f>H24*100/G24</f>
        <v>64.51612903225806</v>
      </c>
    </row>
    <row r="25" spans="1:9" s="83" customFormat="1" ht="63.75" customHeight="1">
      <c r="A25" s="77" t="s">
        <v>190</v>
      </c>
      <c r="B25" s="142" t="s">
        <v>191</v>
      </c>
      <c r="C25" s="143"/>
      <c r="D25" s="143"/>
      <c r="E25" s="144"/>
      <c r="F25" s="82"/>
      <c r="G25" s="79">
        <f>G26</f>
        <v>3.1</v>
      </c>
      <c r="H25" s="79">
        <f>H26</f>
        <v>2</v>
      </c>
      <c r="I25" s="88">
        <f>H25*100/G25</f>
        <v>64.51612903225806</v>
      </c>
    </row>
    <row r="26" spans="1:9" ht="103.5" customHeight="1">
      <c r="A26" s="84" t="s">
        <v>106</v>
      </c>
      <c r="B26" s="140" t="s">
        <v>55</v>
      </c>
      <c r="C26" s="141"/>
      <c r="D26" s="141"/>
      <c r="E26" s="141"/>
      <c r="F26" s="141"/>
      <c r="G26" s="79">
        <v>3.1</v>
      </c>
      <c r="H26" s="79">
        <v>2</v>
      </c>
      <c r="I26" s="80">
        <f t="shared" si="0"/>
        <v>64.51612903225806</v>
      </c>
    </row>
    <row r="27" spans="1:9" ht="49.5" customHeight="1">
      <c r="A27" s="77" t="s">
        <v>36</v>
      </c>
      <c r="B27" s="140" t="s">
        <v>56</v>
      </c>
      <c r="C27" s="141"/>
      <c r="D27" s="141"/>
      <c r="E27" s="141"/>
      <c r="F27" s="141"/>
      <c r="G27" s="79">
        <f aca="true" t="shared" si="1" ref="G27:H29">G28</f>
        <v>6.3</v>
      </c>
      <c r="H27" s="79">
        <f t="shared" si="1"/>
        <v>5.94</v>
      </c>
      <c r="I27" s="80">
        <f t="shared" si="0"/>
        <v>94.28571428571429</v>
      </c>
    </row>
    <row r="28" spans="1:9" ht="134.25" customHeight="1">
      <c r="A28" s="84" t="s">
        <v>193</v>
      </c>
      <c r="B28" s="140" t="s">
        <v>195</v>
      </c>
      <c r="C28" s="141"/>
      <c r="D28" s="141"/>
      <c r="E28" s="141"/>
      <c r="F28" s="141"/>
      <c r="G28" s="79">
        <f t="shared" si="1"/>
        <v>6.3</v>
      </c>
      <c r="H28" s="79">
        <f t="shared" si="1"/>
        <v>5.94</v>
      </c>
      <c r="I28" s="80">
        <f t="shared" si="0"/>
        <v>94.28571428571429</v>
      </c>
    </row>
    <row r="29" spans="1:9" ht="63.75" customHeight="1">
      <c r="A29" s="84" t="s">
        <v>192</v>
      </c>
      <c r="B29" s="142" t="s">
        <v>194</v>
      </c>
      <c r="C29" s="143"/>
      <c r="D29" s="143"/>
      <c r="E29" s="144"/>
      <c r="F29" s="82"/>
      <c r="G29" s="79">
        <f t="shared" si="1"/>
        <v>6.3</v>
      </c>
      <c r="H29" s="79">
        <f t="shared" si="1"/>
        <v>5.94</v>
      </c>
      <c r="I29" s="80">
        <f t="shared" si="0"/>
        <v>94.28571428571429</v>
      </c>
    </row>
    <row r="30" spans="1:9" ht="47.25" customHeight="1">
      <c r="A30" s="84" t="s">
        <v>156</v>
      </c>
      <c r="B30" s="142" t="s">
        <v>160</v>
      </c>
      <c r="C30" s="143"/>
      <c r="D30" s="143"/>
      <c r="E30" s="144"/>
      <c r="F30" s="82"/>
      <c r="G30" s="79">
        <v>6.3</v>
      </c>
      <c r="H30" s="79">
        <v>5.94</v>
      </c>
      <c r="I30" s="80">
        <f t="shared" si="0"/>
        <v>94.28571428571429</v>
      </c>
    </row>
    <row r="31" spans="1:9" ht="32.25" customHeight="1">
      <c r="A31" s="84" t="s">
        <v>196</v>
      </c>
      <c r="B31" s="153" t="s">
        <v>215</v>
      </c>
      <c r="C31" s="154"/>
      <c r="D31" s="154"/>
      <c r="E31" s="154"/>
      <c r="F31" s="82"/>
      <c r="G31" s="79">
        <f>G32+G34</f>
        <v>0</v>
      </c>
      <c r="H31" s="79">
        <f>H32+H34</f>
        <v>36.463</v>
      </c>
      <c r="I31" s="80"/>
    </row>
    <row r="32" spans="1:9" ht="60" customHeight="1">
      <c r="A32" s="84" t="s">
        <v>197</v>
      </c>
      <c r="B32" s="153" t="s">
        <v>216</v>
      </c>
      <c r="C32" s="154"/>
      <c r="D32" s="154"/>
      <c r="E32" s="154"/>
      <c r="F32" s="82"/>
      <c r="G32" s="79">
        <f>G33</f>
        <v>0</v>
      </c>
      <c r="H32" s="79">
        <f>H33</f>
        <v>1.5</v>
      </c>
      <c r="I32" s="80"/>
    </row>
    <row r="33" spans="1:9" ht="75.75" customHeight="1">
      <c r="A33" s="84" t="s">
        <v>158</v>
      </c>
      <c r="B33" s="153" t="s">
        <v>217</v>
      </c>
      <c r="C33" s="154"/>
      <c r="D33" s="154"/>
      <c r="E33" s="154"/>
      <c r="F33" s="82"/>
      <c r="G33" s="79">
        <v>0</v>
      </c>
      <c r="H33" s="79">
        <v>1.5</v>
      </c>
      <c r="I33" s="80"/>
    </row>
    <row r="34" spans="1:9" ht="46.5" customHeight="1">
      <c r="A34" s="84" t="s">
        <v>198</v>
      </c>
      <c r="B34" s="153" t="s">
        <v>218</v>
      </c>
      <c r="C34" s="154"/>
      <c r="D34" s="154"/>
      <c r="E34" s="154"/>
      <c r="F34" s="82"/>
      <c r="G34" s="79">
        <f>G35</f>
        <v>0</v>
      </c>
      <c r="H34" s="79">
        <f>H35</f>
        <v>34.963</v>
      </c>
      <c r="I34" s="80"/>
    </row>
    <row r="35" spans="1:9" ht="60.75" customHeight="1">
      <c r="A35" s="84" t="s">
        <v>172</v>
      </c>
      <c r="B35" s="153" t="s">
        <v>219</v>
      </c>
      <c r="C35" s="154"/>
      <c r="D35" s="154"/>
      <c r="E35" s="154"/>
      <c r="F35" s="82"/>
      <c r="G35" s="79">
        <v>0</v>
      </c>
      <c r="H35" s="79">
        <v>34.963</v>
      </c>
      <c r="I35" s="80"/>
    </row>
    <row r="36" spans="1:9" ht="15">
      <c r="A36" s="77" t="s">
        <v>70</v>
      </c>
      <c r="B36" s="140" t="s">
        <v>72</v>
      </c>
      <c r="C36" s="140"/>
      <c r="D36" s="140"/>
      <c r="E36" s="140"/>
      <c r="F36" s="140"/>
      <c r="G36" s="79">
        <f>G37</f>
        <v>15</v>
      </c>
      <c r="H36" s="79">
        <f>H37</f>
        <v>8.53</v>
      </c>
      <c r="I36" s="80">
        <f t="shared" si="0"/>
        <v>56.86666666666666</v>
      </c>
    </row>
    <row r="37" spans="1:9" ht="30">
      <c r="A37" s="77" t="s">
        <v>133</v>
      </c>
      <c r="B37" s="140" t="s">
        <v>71</v>
      </c>
      <c r="C37" s="140"/>
      <c r="D37" s="140"/>
      <c r="E37" s="140"/>
      <c r="F37" s="140"/>
      <c r="G37" s="79">
        <v>15</v>
      </c>
      <c r="H37" s="79">
        <v>8.53</v>
      </c>
      <c r="I37" s="80">
        <f t="shared" si="0"/>
        <v>56.86666666666666</v>
      </c>
    </row>
    <row r="38" spans="1:9" ht="15">
      <c r="A38" s="77" t="s">
        <v>37</v>
      </c>
      <c r="B38" s="140" t="s">
        <v>57</v>
      </c>
      <c r="C38" s="141"/>
      <c r="D38" s="141"/>
      <c r="E38" s="141"/>
      <c r="F38" s="141"/>
      <c r="G38" s="79">
        <f>G39+G40+G41+G44+G48+G51</f>
        <v>2309.167</v>
      </c>
      <c r="H38" s="79">
        <f>H39+H40+H41+H44+H48+H51</f>
        <v>2283.267</v>
      </c>
      <c r="I38" s="80">
        <f t="shared" si="0"/>
        <v>98.87838341705039</v>
      </c>
    </row>
    <row r="39" spans="1:9" ht="30">
      <c r="A39" s="77" t="s">
        <v>199</v>
      </c>
      <c r="B39" s="140" t="s">
        <v>213</v>
      </c>
      <c r="C39" s="141"/>
      <c r="D39" s="141"/>
      <c r="E39" s="141"/>
      <c r="F39" s="141"/>
      <c r="G39" s="79">
        <v>29.2</v>
      </c>
      <c r="H39" s="79">
        <v>29.2</v>
      </c>
      <c r="I39" s="80">
        <f t="shared" si="0"/>
        <v>100</v>
      </c>
    </row>
    <row r="40" spans="1:9" ht="45">
      <c r="A40" s="84" t="s">
        <v>200</v>
      </c>
      <c r="B40" s="140" t="s">
        <v>212</v>
      </c>
      <c r="C40" s="140"/>
      <c r="D40" s="140"/>
      <c r="E40" s="140"/>
      <c r="F40" s="82"/>
      <c r="G40" s="79">
        <v>1184.6</v>
      </c>
      <c r="H40" s="79">
        <v>1184.6</v>
      </c>
      <c r="I40" s="80">
        <f t="shared" si="0"/>
        <v>100</v>
      </c>
    </row>
    <row r="41" spans="1:9" ht="31.5" customHeight="1">
      <c r="A41" s="84" t="s">
        <v>201</v>
      </c>
      <c r="B41" s="142" t="s">
        <v>203</v>
      </c>
      <c r="C41" s="143"/>
      <c r="D41" s="143"/>
      <c r="E41" s="144"/>
      <c r="F41" s="82"/>
      <c r="G41" s="79">
        <f>G42+G43</f>
        <v>49.1</v>
      </c>
      <c r="H41" s="79">
        <f>H42+H43</f>
        <v>48.2</v>
      </c>
      <c r="I41" s="80">
        <f t="shared" si="0"/>
        <v>98.16700610997962</v>
      </c>
    </row>
    <row r="42" spans="1:9" ht="45">
      <c r="A42" s="77" t="s">
        <v>174</v>
      </c>
      <c r="B42" s="142" t="s">
        <v>202</v>
      </c>
      <c r="C42" s="143"/>
      <c r="D42" s="143"/>
      <c r="E42" s="144"/>
      <c r="F42" s="82"/>
      <c r="G42" s="79">
        <v>3.4</v>
      </c>
      <c r="H42" s="79">
        <v>2.5</v>
      </c>
      <c r="I42" s="80">
        <f t="shared" si="0"/>
        <v>73.52941176470588</v>
      </c>
    </row>
    <row r="43" spans="1:9" ht="60">
      <c r="A43" s="77" t="s">
        <v>130</v>
      </c>
      <c r="B43" s="142" t="s">
        <v>211</v>
      </c>
      <c r="C43" s="143"/>
      <c r="D43" s="143"/>
      <c r="E43" s="144"/>
      <c r="F43" s="82"/>
      <c r="G43" s="79">
        <v>45.7</v>
      </c>
      <c r="H43" s="79">
        <v>45.7</v>
      </c>
      <c r="I43" s="80">
        <f t="shared" si="0"/>
        <v>100</v>
      </c>
    </row>
    <row r="44" spans="1:9" ht="15.75" customHeight="1">
      <c r="A44" s="77" t="s">
        <v>204</v>
      </c>
      <c r="B44" s="152" t="s">
        <v>220</v>
      </c>
      <c r="C44" s="152"/>
      <c r="D44" s="152"/>
      <c r="E44" s="152"/>
      <c r="F44" s="82"/>
      <c r="G44" s="79">
        <f>G45+G47</f>
        <v>978.7669999999999</v>
      </c>
      <c r="H44" s="79">
        <f>H45+H47</f>
        <v>953.7669999999999</v>
      </c>
      <c r="I44" s="80">
        <f t="shared" si="0"/>
        <v>97.445765948382</v>
      </c>
    </row>
    <row r="45" spans="1:9" ht="90">
      <c r="A45" s="29" t="s">
        <v>205</v>
      </c>
      <c r="B45" s="152" t="s">
        <v>221</v>
      </c>
      <c r="C45" s="152"/>
      <c r="D45" s="152"/>
      <c r="E45" s="152"/>
      <c r="F45" s="82"/>
      <c r="G45" s="79">
        <f>G46</f>
        <v>380.4</v>
      </c>
      <c r="H45" s="79">
        <f>H46</f>
        <v>380.4</v>
      </c>
      <c r="I45" s="80">
        <f t="shared" si="0"/>
        <v>100</v>
      </c>
    </row>
    <row r="46" spans="1:9" ht="106.5" customHeight="1">
      <c r="A46" s="89" t="s">
        <v>206</v>
      </c>
      <c r="B46" s="152" t="s">
        <v>222</v>
      </c>
      <c r="C46" s="152"/>
      <c r="D46" s="152"/>
      <c r="E46" s="152"/>
      <c r="F46" s="32"/>
      <c r="G46" s="90">
        <v>380.4</v>
      </c>
      <c r="H46" s="90">
        <v>380.4</v>
      </c>
      <c r="I46" s="80">
        <f t="shared" si="0"/>
        <v>100</v>
      </c>
    </row>
    <row r="47" spans="1:9" ht="47.25" customHeight="1">
      <c r="A47" s="89" t="s">
        <v>168</v>
      </c>
      <c r="B47" s="152" t="s">
        <v>223</v>
      </c>
      <c r="C47" s="152"/>
      <c r="D47" s="152"/>
      <c r="E47" s="152"/>
      <c r="F47" s="32"/>
      <c r="G47" s="90">
        <v>598.367</v>
      </c>
      <c r="H47" s="90">
        <v>573.367</v>
      </c>
      <c r="I47" s="80">
        <f t="shared" si="0"/>
        <v>95.82196210686753</v>
      </c>
    </row>
    <row r="48" spans="1:9" ht="45">
      <c r="A48" s="30" t="s">
        <v>207</v>
      </c>
      <c r="B48" s="157" t="s">
        <v>224</v>
      </c>
      <c r="C48" s="158"/>
      <c r="D48" s="158"/>
      <c r="E48" s="159"/>
      <c r="F48" s="32"/>
      <c r="G48" s="90">
        <f>G49</f>
        <v>30</v>
      </c>
      <c r="H48" s="90">
        <f>H49</f>
        <v>30</v>
      </c>
      <c r="I48" s="80">
        <f t="shared" si="0"/>
        <v>100</v>
      </c>
    </row>
    <row r="49" spans="1:9" ht="45">
      <c r="A49" s="29" t="s">
        <v>208</v>
      </c>
      <c r="B49" s="157" t="s">
        <v>225</v>
      </c>
      <c r="C49" s="158"/>
      <c r="D49" s="158"/>
      <c r="E49" s="159"/>
      <c r="F49" s="32"/>
      <c r="G49" s="90">
        <f>G50</f>
        <v>30</v>
      </c>
      <c r="H49" s="90">
        <f>H50</f>
        <v>30</v>
      </c>
      <c r="I49" s="80">
        <f t="shared" si="0"/>
        <v>100</v>
      </c>
    </row>
    <row r="50" spans="1:9" ht="47.25" customHeight="1">
      <c r="A50" s="29" t="s">
        <v>169</v>
      </c>
      <c r="B50" s="152" t="s">
        <v>226</v>
      </c>
      <c r="C50" s="152"/>
      <c r="D50" s="152"/>
      <c r="E50" s="152"/>
      <c r="F50" s="32"/>
      <c r="G50" s="90">
        <v>30</v>
      </c>
      <c r="H50" s="90">
        <v>30</v>
      </c>
      <c r="I50" s="80">
        <f t="shared" si="0"/>
        <v>100</v>
      </c>
    </row>
    <row r="51" spans="1:9" ht="30">
      <c r="A51" s="29" t="s">
        <v>209</v>
      </c>
      <c r="B51" s="152" t="s">
        <v>227</v>
      </c>
      <c r="C51" s="152"/>
      <c r="D51" s="152"/>
      <c r="E51" s="152"/>
      <c r="F51" s="32"/>
      <c r="G51" s="90">
        <f>G52</f>
        <v>37.5</v>
      </c>
      <c r="H51" s="90">
        <f>H52</f>
        <v>37.5</v>
      </c>
      <c r="I51" s="80">
        <f t="shared" si="0"/>
        <v>100</v>
      </c>
    </row>
    <row r="52" spans="1:9" ht="30">
      <c r="A52" s="29" t="s">
        <v>210</v>
      </c>
      <c r="B52" s="152" t="s">
        <v>228</v>
      </c>
      <c r="C52" s="152"/>
      <c r="D52" s="152"/>
      <c r="E52" s="152"/>
      <c r="F52" s="32"/>
      <c r="G52" s="90">
        <f>G53</f>
        <v>37.5</v>
      </c>
      <c r="H52" s="90">
        <f>H53</f>
        <v>37.5</v>
      </c>
      <c r="I52" s="80">
        <f t="shared" si="0"/>
        <v>100</v>
      </c>
    </row>
    <row r="53" spans="1:9" ht="31.5" customHeight="1">
      <c r="A53" s="29" t="s">
        <v>210</v>
      </c>
      <c r="B53" s="152" t="s">
        <v>229</v>
      </c>
      <c r="C53" s="152"/>
      <c r="D53" s="152"/>
      <c r="E53" s="152"/>
      <c r="F53" s="32"/>
      <c r="G53" s="90">
        <v>37.5</v>
      </c>
      <c r="H53" s="90">
        <v>37.5</v>
      </c>
      <c r="I53" s="80">
        <f t="shared" si="0"/>
        <v>100</v>
      </c>
    </row>
  </sheetData>
  <sheetProtection/>
  <mergeCells count="48">
    <mergeCell ref="B52:E52"/>
    <mergeCell ref="B53:E53"/>
    <mergeCell ref="B46:E46"/>
    <mergeCell ref="B47:E47"/>
    <mergeCell ref="B48:E48"/>
    <mergeCell ref="B49:E49"/>
    <mergeCell ref="B50:E50"/>
    <mergeCell ref="B51:E51"/>
    <mergeCell ref="B43:E43"/>
    <mergeCell ref="B44:E44"/>
    <mergeCell ref="B40:E40"/>
    <mergeCell ref="B38:F38"/>
    <mergeCell ref="B39:F39"/>
    <mergeCell ref="B37:F37"/>
    <mergeCell ref="B24:F24"/>
    <mergeCell ref="B28:F28"/>
    <mergeCell ref="B33:E33"/>
    <mergeCell ref="B34:E34"/>
    <mergeCell ref="B41:E41"/>
    <mergeCell ref="B42:E42"/>
    <mergeCell ref="B9:F9"/>
    <mergeCell ref="B36:F36"/>
    <mergeCell ref="B27:F27"/>
    <mergeCell ref="B22:E22"/>
    <mergeCell ref="B25:E25"/>
    <mergeCell ref="B29:E29"/>
    <mergeCell ref="B30:E30"/>
    <mergeCell ref="B31:E31"/>
    <mergeCell ref="B32:E32"/>
    <mergeCell ref="B23:E23"/>
    <mergeCell ref="A6:I7"/>
    <mergeCell ref="B15:E15"/>
    <mergeCell ref="B16:F16"/>
    <mergeCell ref="G1:I3"/>
    <mergeCell ref="B45:E45"/>
    <mergeCell ref="B14:F14"/>
    <mergeCell ref="B21:E21"/>
    <mergeCell ref="B26:F26"/>
    <mergeCell ref="B35:E35"/>
    <mergeCell ref="A5:I5"/>
    <mergeCell ref="B19:F19"/>
    <mergeCell ref="B17:E17"/>
    <mergeCell ref="B20:E20"/>
    <mergeCell ref="B10:F10"/>
    <mergeCell ref="B12:F12"/>
    <mergeCell ref="B11:E11"/>
    <mergeCell ref="B18:F18"/>
    <mergeCell ref="B13:F13"/>
  </mergeCells>
  <printOptions/>
  <pageMargins left="0.984251968503937" right="0.1968503937007874" top="0.1968503937007874" bottom="0.1968503937007874" header="0.5118110236220472" footer="0.196850393700787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07">
      <selection activeCell="A94" sqref="A94"/>
    </sheetView>
  </sheetViews>
  <sheetFormatPr defaultColWidth="9.00390625" defaultRowHeight="12.75"/>
  <cols>
    <col min="1" max="1" width="33.875" style="66" customWidth="1"/>
    <col min="2" max="2" width="7.375" style="66" customWidth="1"/>
    <col min="3" max="4" width="5.375" style="66" customWidth="1"/>
    <col min="5" max="5" width="16.625" style="66" customWidth="1"/>
    <col min="6" max="6" width="5.00390625" style="66" customWidth="1"/>
    <col min="7" max="7" width="11.125" style="91" customWidth="1"/>
    <col min="8" max="8" width="9.00390625" style="92" customWidth="1"/>
    <col min="9" max="9" width="9.875" style="65" customWidth="1"/>
    <col min="10" max="16384" width="9.125" style="66" customWidth="1"/>
  </cols>
  <sheetData>
    <row r="1" spans="1:9" ht="15">
      <c r="A1" s="65"/>
      <c r="G1" s="151" t="s">
        <v>146</v>
      </c>
      <c r="H1" s="151"/>
      <c r="I1" s="151"/>
    </row>
    <row r="2" spans="7:9" ht="15">
      <c r="G2" s="151"/>
      <c r="H2" s="151"/>
      <c r="I2" s="151"/>
    </row>
    <row r="3" spans="7:9" ht="61.5" customHeight="1">
      <c r="G3" s="151"/>
      <c r="H3" s="151"/>
      <c r="I3" s="151"/>
    </row>
    <row r="4" ht="15">
      <c r="A4" s="65"/>
    </row>
    <row r="5" spans="1:9" ht="15">
      <c r="A5" s="155" t="s">
        <v>38</v>
      </c>
      <c r="B5" s="155"/>
      <c r="C5" s="155"/>
      <c r="D5" s="155"/>
      <c r="E5" s="155"/>
      <c r="F5" s="155"/>
      <c r="G5" s="155"/>
      <c r="H5" s="155"/>
      <c r="I5" s="155"/>
    </row>
    <row r="6" spans="1:9" ht="15">
      <c r="A6" s="155" t="s">
        <v>214</v>
      </c>
      <c r="B6" s="155"/>
      <c r="C6" s="155"/>
      <c r="D6" s="155"/>
      <c r="E6" s="155"/>
      <c r="F6" s="155"/>
      <c r="G6" s="155"/>
      <c r="H6" s="155"/>
      <c r="I6" s="155"/>
    </row>
    <row r="7" ht="15">
      <c r="I7" s="71" t="s">
        <v>1</v>
      </c>
    </row>
    <row r="8" spans="1:9" ht="30">
      <c r="A8" s="28" t="s">
        <v>2</v>
      </c>
      <c r="B8" s="28" t="s">
        <v>16</v>
      </c>
      <c r="C8" s="28" t="s">
        <v>3</v>
      </c>
      <c r="D8" s="28" t="s">
        <v>4</v>
      </c>
      <c r="E8" s="28" t="s">
        <v>17</v>
      </c>
      <c r="F8" s="28" t="s">
        <v>18</v>
      </c>
      <c r="G8" s="93" t="s">
        <v>29</v>
      </c>
      <c r="H8" s="94" t="s">
        <v>27</v>
      </c>
      <c r="I8" s="29" t="s">
        <v>28</v>
      </c>
    </row>
    <row r="9" spans="1:9" ht="15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95">
        <v>7</v>
      </c>
      <c r="H9" s="93">
        <v>8</v>
      </c>
      <c r="I9" s="28">
        <v>9</v>
      </c>
    </row>
    <row r="10" spans="1:10" ht="16.5" customHeight="1">
      <c r="A10" s="96" t="s">
        <v>19</v>
      </c>
      <c r="B10" s="97" t="s">
        <v>0</v>
      </c>
      <c r="C10" s="97" t="s">
        <v>5</v>
      </c>
      <c r="D10" s="97"/>
      <c r="E10" s="97"/>
      <c r="F10" s="97"/>
      <c r="G10" s="98">
        <f>G11+G17+G36+G41</f>
        <v>2189.751</v>
      </c>
      <c r="H10" s="98">
        <f>H11+H17+H36+H41</f>
        <v>2121.50306</v>
      </c>
      <c r="I10" s="93">
        <f aca="true" t="shared" si="0" ref="I10:I74">H10*100/G10</f>
        <v>96.88330134339475</v>
      </c>
      <c r="J10" s="83"/>
    </row>
    <row r="11" spans="1:9" s="103" customFormat="1" ht="64.5" customHeight="1">
      <c r="A11" s="99" t="s">
        <v>6</v>
      </c>
      <c r="B11" s="100" t="s">
        <v>0</v>
      </c>
      <c r="C11" s="100" t="s">
        <v>5</v>
      </c>
      <c r="D11" s="100" t="s">
        <v>7</v>
      </c>
      <c r="E11" s="100"/>
      <c r="F11" s="100"/>
      <c r="G11" s="98">
        <f aca="true" t="shared" si="1" ref="G11:H13">G12</f>
        <v>201.254</v>
      </c>
      <c r="H11" s="101">
        <f>H12</f>
        <v>201.059</v>
      </c>
      <c r="I11" s="102">
        <f t="shared" si="0"/>
        <v>99.90310751587548</v>
      </c>
    </row>
    <row r="12" spans="1:9" ht="82.5" customHeight="1">
      <c r="A12" s="104" t="s">
        <v>20</v>
      </c>
      <c r="B12" s="105" t="s">
        <v>0</v>
      </c>
      <c r="C12" s="105" t="s">
        <v>5</v>
      </c>
      <c r="D12" s="105" t="s">
        <v>7</v>
      </c>
      <c r="E12" s="105" t="s">
        <v>230</v>
      </c>
      <c r="F12" s="105"/>
      <c r="G12" s="106">
        <f t="shared" si="1"/>
        <v>201.254</v>
      </c>
      <c r="H12" s="94">
        <f>H13</f>
        <v>201.059</v>
      </c>
      <c r="I12" s="93">
        <f t="shared" si="0"/>
        <v>99.90310751587548</v>
      </c>
    </row>
    <row r="13" spans="1:9" ht="45" customHeight="1">
      <c r="A13" s="104" t="s">
        <v>231</v>
      </c>
      <c r="B13" s="105" t="s">
        <v>0</v>
      </c>
      <c r="C13" s="105" t="s">
        <v>5</v>
      </c>
      <c r="D13" s="105" t="s">
        <v>7</v>
      </c>
      <c r="E13" s="105" t="s">
        <v>232</v>
      </c>
      <c r="F13" s="105"/>
      <c r="G13" s="106">
        <f t="shared" si="1"/>
        <v>201.254</v>
      </c>
      <c r="H13" s="106">
        <f t="shared" si="1"/>
        <v>201.059</v>
      </c>
      <c r="I13" s="93">
        <f t="shared" si="0"/>
        <v>99.90310751587548</v>
      </c>
    </row>
    <row r="14" spans="1:9" ht="15.75" customHeight="1">
      <c r="A14" s="104" t="s">
        <v>21</v>
      </c>
      <c r="B14" s="105" t="s">
        <v>0</v>
      </c>
      <c r="C14" s="105" t="s">
        <v>5</v>
      </c>
      <c r="D14" s="105" t="s">
        <v>7</v>
      </c>
      <c r="E14" s="105" t="s">
        <v>233</v>
      </c>
      <c r="F14" s="105" t="s">
        <v>234</v>
      </c>
      <c r="G14" s="106">
        <f>G15+G16</f>
        <v>201.254</v>
      </c>
      <c r="H14" s="106">
        <f>H15+H16</f>
        <v>201.059</v>
      </c>
      <c r="I14" s="93">
        <f t="shared" si="0"/>
        <v>99.90310751587548</v>
      </c>
    </row>
    <row r="15" spans="1:9" ht="78" customHeight="1">
      <c r="A15" s="104" t="s">
        <v>235</v>
      </c>
      <c r="B15" s="105" t="s">
        <v>0</v>
      </c>
      <c r="C15" s="105" t="s">
        <v>5</v>
      </c>
      <c r="D15" s="105" t="s">
        <v>7</v>
      </c>
      <c r="E15" s="105" t="s">
        <v>233</v>
      </c>
      <c r="F15" s="105" t="s">
        <v>109</v>
      </c>
      <c r="G15" s="107">
        <v>158</v>
      </c>
      <c r="H15" s="94">
        <v>157.805</v>
      </c>
      <c r="I15" s="93">
        <f t="shared" si="0"/>
        <v>99.87658227848101</v>
      </c>
    </row>
    <row r="16" spans="1:9" s="103" customFormat="1" ht="18" customHeight="1">
      <c r="A16" s="104" t="s">
        <v>236</v>
      </c>
      <c r="B16" s="105" t="s">
        <v>0</v>
      </c>
      <c r="C16" s="105" t="s">
        <v>5</v>
      </c>
      <c r="D16" s="105" t="s">
        <v>7</v>
      </c>
      <c r="E16" s="105" t="s">
        <v>233</v>
      </c>
      <c r="F16" s="105" t="s">
        <v>134</v>
      </c>
      <c r="G16" s="107">
        <v>43.254</v>
      </c>
      <c r="H16" s="101">
        <v>43.254</v>
      </c>
      <c r="I16" s="102">
        <f t="shared" si="0"/>
        <v>100</v>
      </c>
    </row>
    <row r="17" spans="1:9" ht="31.5" customHeight="1">
      <c r="A17" s="99" t="s">
        <v>8</v>
      </c>
      <c r="B17" s="100" t="s">
        <v>0</v>
      </c>
      <c r="C17" s="100" t="s">
        <v>5</v>
      </c>
      <c r="D17" s="100" t="s">
        <v>9</v>
      </c>
      <c r="E17" s="100"/>
      <c r="F17" s="100"/>
      <c r="G17" s="98">
        <f>G18+G32</f>
        <v>786.738</v>
      </c>
      <c r="H17" s="98">
        <f>H18+H32</f>
        <v>769.969</v>
      </c>
      <c r="I17" s="93">
        <f t="shared" si="0"/>
        <v>97.8685407340182</v>
      </c>
    </row>
    <row r="18" spans="1:9" ht="32.25" customHeight="1">
      <c r="A18" s="108" t="s">
        <v>20</v>
      </c>
      <c r="B18" s="109" t="s">
        <v>0</v>
      </c>
      <c r="C18" s="109" t="s">
        <v>5</v>
      </c>
      <c r="D18" s="109" t="s">
        <v>9</v>
      </c>
      <c r="E18" s="109" t="s">
        <v>230</v>
      </c>
      <c r="F18" s="109"/>
      <c r="G18" s="107">
        <f>G19</f>
        <v>786.3380000000001</v>
      </c>
      <c r="H18" s="107">
        <f>H19</f>
        <v>769.5690000000001</v>
      </c>
      <c r="I18" s="93">
        <f t="shared" si="0"/>
        <v>97.86745648817684</v>
      </c>
    </row>
    <row r="19" spans="1:9" ht="33.75" customHeight="1">
      <c r="A19" s="108" t="s">
        <v>231</v>
      </c>
      <c r="B19" s="109" t="s">
        <v>0</v>
      </c>
      <c r="C19" s="109" t="s">
        <v>5</v>
      </c>
      <c r="D19" s="109" t="s">
        <v>9</v>
      </c>
      <c r="E19" s="109" t="s">
        <v>232</v>
      </c>
      <c r="F19" s="109"/>
      <c r="G19" s="107">
        <f>G20+G27</f>
        <v>786.3380000000001</v>
      </c>
      <c r="H19" s="107">
        <f>H20+H27</f>
        <v>769.5690000000001</v>
      </c>
      <c r="I19" s="93">
        <f>H19*100/G19</f>
        <v>97.86745648817684</v>
      </c>
    </row>
    <row r="20" spans="1:9" ht="33.75" customHeight="1">
      <c r="A20" s="108" t="s">
        <v>136</v>
      </c>
      <c r="B20" s="109" t="s">
        <v>0</v>
      </c>
      <c r="C20" s="109" t="s">
        <v>5</v>
      </c>
      <c r="D20" s="109" t="s">
        <v>9</v>
      </c>
      <c r="E20" s="109" t="s">
        <v>237</v>
      </c>
      <c r="F20" s="109"/>
      <c r="G20" s="107">
        <f>G21+G24+G25</f>
        <v>737.1320000000001</v>
      </c>
      <c r="H20" s="107">
        <f>H21+H24+H25</f>
        <v>720.359</v>
      </c>
      <c r="I20" s="93">
        <f t="shared" si="0"/>
        <v>97.72455950901603</v>
      </c>
    </row>
    <row r="21" spans="1:9" ht="30" customHeight="1">
      <c r="A21" s="108" t="s">
        <v>235</v>
      </c>
      <c r="B21" s="109" t="s">
        <v>0</v>
      </c>
      <c r="C21" s="109" t="s">
        <v>5</v>
      </c>
      <c r="D21" s="109" t="s">
        <v>9</v>
      </c>
      <c r="E21" s="109" t="s">
        <v>237</v>
      </c>
      <c r="F21" s="109" t="s">
        <v>234</v>
      </c>
      <c r="G21" s="107">
        <f>G22+G23</f>
        <v>608.407</v>
      </c>
      <c r="H21" s="107">
        <f>H22+H23</f>
        <v>593.52</v>
      </c>
      <c r="I21" s="93">
        <f t="shared" si="0"/>
        <v>97.55311822513546</v>
      </c>
    </row>
    <row r="22" spans="1:9" ht="75">
      <c r="A22" s="108" t="s">
        <v>235</v>
      </c>
      <c r="B22" s="109" t="s">
        <v>0</v>
      </c>
      <c r="C22" s="109" t="s">
        <v>5</v>
      </c>
      <c r="D22" s="109" t="s">
        <v>9</v>
      </c>
      <c r="E22" s="109" t="s">
        <v>237</v>
      </c>
      <c r="F22" s="109" t="s">
        <v>109</v>
      </c>
      <c r="G22" s="107">
        <v>474.252</v>
      </c>
      <c r="H22" s="94">
        <v>459.37</v>
      </c>
      <c r="I22" s="93">
        <f t="shared" si="0"/>
        <v>96.86200585342813</v>
      </c>
    </row>
    <row r="23" spans="1:9" ht="15">
      <c r="A23" s="108" t="s">
        <v>236</v>
      </c>
      <c r="B23" s="109" t="s">
        <v>0</v>
      </c>
      <c r="C23" s="109" t="s">
        <v>5</v>
      </c>
      <c r="D23" s="109" t="s">
        <v>9</v>
      </c>
      <c r="E23" s="109" t="s">
        <v>237</v>
      </c>
      <c r="F23" s="109" t="s">
        <v>134</v>
      </c>
      <c r="G23" s="107">
        <v>134.155</v>
      </c>
      <c r="H23" s="94">
        <v>134.15</v>
      </c>
      <c r="I23" s="93">
        <f t="shared" si="0"/>
        <v>99.99627296783571</v>
      </c>
    </row>
    <row r="24" spans="1:9" ht="45">
      <c r="A24" s="104" t="s">
        <v>238</v>
      </c>
      <c r="B24" s="105" t="s">
        <v>0</v>
      </c>
      <c r="C24" s="105" t="s">
        <v>5</v>
      </c>
      <c r="D24" s="105" t="s">
        <v>9</v>
      </c>
      <c r="E24" s="105" t="s">
        <v>237</v>
      </c>
      <c r="F24" s="105" t="s">
        <v>110</v>
      </c>
      <c r="G24" s="106">
        <v>110.485</v>
      </c>
      <c r="H24" s="94">
        <v>108.599</v>
      </c>
      <c r="I24" s="93">
        <f t="shared" si="0"/>
        <v>98.29298094763995</v>
      </c>
    </row>
    <row r="25" spans="1:9" ht="45">
      <c r="A25" s="104" t="s">
        <v>238</v>
      </c>
      <c r="B25" s="105" t="s">
        <v>0</v>
      </c>
      <c r="C25" s="105" t="s">
        <v>5</v>
      </c>
      <c r="D25" s="105" t="s">
        <v>9</v>
      </c>
      <c r="E25" s="105" t="s">
        <v>237</v>
      </c>
      <c r="F25" s="105" t="s">
        <v>239</v>
      </c>
      <c r="G25" s="106">
        <f>G26</f>
        <v>18.24</v>
      </c>
      <c r="H25" s="106">
        <f>H26</f>
        <v>18.24</v>
      </c>
      <c r="I25" s="93">
        <f t="shared" si="0"/>
        <v>100</v>
      </c>
    </row>
    <row r="26" spans="1:9" ht="30">
      <c r="A26" s="104" t="s">
        <v>240</v>
      </c>
      <c r="B26" s="105" t="s">
        <v>0</v>
      </c>
      <c r="C26" s="105" t="s">
        <v>5</v>
      </c>
      <c r="D26" s="105" t="s">
        <v>9</v>
      </c>
      <c r="E26" s="105" t="s">
        <v>241</v>
      </c>
      <c r="F26" s="105" t="s">
        <v>111</v>
      </c>
      <c r="G26" s="106">
        <v>18.24</v>
      </c>
      <c r="H26" s="94">
        <v>18.24</v>
      </c>
      <c r="I26" s="93">
        <f t="shared" si="0"/>
        <v>100</v>
      </c>
    </row>
    <row r="27" spans="1:9" ht="60">
      <c r="A27" s="104" t="s">
        <v>242</v>
      </c>
      <c r="B27" s="105" t="s">
        <v>0</v>
      </c>
      <c r="C27" s="105" t="s">
        <v>5</v>
      </c>
      <c r="D27" s="105" t="s">
        <v>9</v>
      </c>
      <c r="E27" s="105" t="s">
        <v>243</v>
      </c>
      <c r="F27" s="105"/>
      <c r="G27" s="106">
        <f>G28</f>
        <v>49.206</v>
      </c>
      <c r="H27" s="106">
        <f>H28</f>
        <v>49.21</v>
      </c>
      <c r="I27" s="93">
        <f t="shared" si="0"/>
        <v>100.00812908994837</v>
      </c>
    </row>
    <row r="28" spans="1:9" ht="75">
      <c r="A28" s="108" t="s">
        <v>235</v>
      </c>
      <c r="B28" s="105" t="s">
        <v>0</v>
      </c>
      <c r="C28" s="105" t="s">
        <v>5</v>
      </c>
      <c r="D28" s="105" t="s">
        <v>9</v>
      </c>
      <c r="E28" s="105" t="s">
        <v>243</v>
      </c>
      <c r="F28" s="105" t="s">
        <v>234</v>
      </c>
      <c r="G28" s="106">
        <f>G29</f>
        <v>49.206</v>
      </c>
      <c r="H28" s="106">
        <f>H29</f>
        <v>49.21</v>
      </c>
      <c r="I28" s="93">
        <f t="shared" si="0"/>
        <v>100.00812908994837</v>
      </c>
    </row>
    <row r="29" spans="1:9" ht="45">
      <c r="A29" s="104" t="s">
        <v>166</v>
      </c>
      <c r="B29" s="105" t="s">
        <v>0</v>
      </c>
      <c r="C29" s="105" t="s">
        <v>5</v>
      </c>
      <c r="D29" s="105" t="s">
        <v>9</v>
      </c>
      <c r="E29" s="105" t="s">
        <v>243</v>
      </c>
      <c r="F29" s="105" t="s">
        <v>138</v>
      </c>
      <c r="G29" s="106">
        <f>G30+G31</f>
        <v>49.206</v>
      </c>
      <c r="H29" s="106">
        <f>H30+H31</f>
        <v>49.21</v>
      </c>
      <c r="I29" s="93">
        <f t="shared" si="0"/>
        <v>100.00812908994837</v>
      </c>
    </row>
    <row r="30" spans="1:9" ht="45">
      <c r="A30" s="104" t="s">
        <v>143</v>
      </c>
      <c r="B30" s="105" t="s">
        <v>0</v>
      </c>
      <c r="C30" s="105" t="s">
        <v>5</v>
      </c>
      <c r="D30" s="105" t="s">
        <v>9</v>
      </c>
      <c r="E30" s="105" t="s">
        <v>243</v>
      </c>
      <c r="F30" s="105" t="s">
        <v>109</v>
      </c>
      <c r="G30" s="106">
        <v>37.79</v>
      </c>
      <c r="H30" s="106">
        <v>37.79</v>
      </c>
      <c r="I30" s="93">
        <f t="shared" si="0"/>
        <v>100</v>
      </c>
    </row>
    <row r="31" spans="1:9" ht="90">
      <c r="A31" s="110" t="s">
        <v>135</v>
      </c>
      <c r="B31" s="105" t="s">
        <v>0</v>
      </c>
      <c r="C31" s="105" t="s">
        <v>5</v>
      </c>
      <c r="D31" s="105" t="s">
        <v>9</v>
      </c>
      <c r="E31" s="105" t="s">
        <v>243</v>
      </c>
      <c r="F31" s="105" t="s">
        <v>134</v>
      </c>
      <c r="G31" s="106">
        <v>11.416</v>
      </c>
      <c r="H31" s="94">
        <v>11.42</v>
      </c>
      <c r="I31" s="93">
        <f t="shared" si="0"/>
        <v>100.03503854239663</v>
      </c>
    </row>
    <row r="32" spans="1:9" ht="60">
      <c r="A32" s="104" t="s">
        <v>244</v>
      </c>
      <c r="B32" s="105" t="s">
        <v>0</v>
      </c>
      <c r="C32" s="105" t="s">
        <v>5</v>
      </c>
      <c r="D32" s="105" t="s">
        <v>9</v>
      </c>
      <c r="E32" s="105" t="s">
        <v>245</v>
      </c>
      <c r="F32" s="105"/>
      <c r="G32" s="106">
        <f>G33</f>
        <v>0.4</v>
      </c>
      <c r="H32" s="106">
        <f>H33</f>
        <v>0.4</v>
      </c>
      <c r="I32" s="93">
        <f>H32*100/G32</f>
        <v>100</v>
      </c>
    </row>
    <row r="33" spans="1:9" ht="15">
      <c r="A33" s="104" t="s">
        <v>204</v>
      </c>
      <c r="B33" s="105" t="s">
        <v>0</v>
      </c>
      <c r="C33" s="105" t="s">
        <v>5</v>
      </c>
      <c r="D33" s="105" t="s">
        <v>9</v>
      </c>
      <c r="E33" s="105" t="s">
        <v>246</v>
      </c>
      <c r="F33" s="105"/>
      <c r="G33" s="107">
        <v>0.4</v>
      </c>
      <c r="H33" s="94">
        <v>0.4</v>
      </c>
      <c r="I33" s="93">
        <f>H33*100/G33</f>
        <v>100</v>
      </c>
    </row>
    <row r="34" spans="1:9" ht="150">
      <c r="A34" s="111" t="s">
        <v>118</v>
      </c>
      <c r="B34" s="105" t="s">
        <v>0</v>
      </c>
      <c r="C34" s="105" t="s">
        <v>5</v>
      </c>
      <c r="D34" s="105" t="s">
        <v>9</v>
      </c>
      <c r="E34" s="105" t="s">
        <v>247</v>
      </c>
      <c r="F34" s="105"/>
      <c r="G34" s="106">
        <f>G35</f>
        <v>0.4</v>
      </c>
      <c r="H34" s="106">
        <f>H35</f>
        <v>0.4</v>
      </c>
      <c r="I34" s="93">
        <f t="shared" si="0"/>
        <v>100</v>
      </c>
    </row>
    <row r="35" spans="1:9" ht="15">
      <c r="A35" s="104" t="s">
        <v>204</v>
      </c>
      <c r="B35" s="105" t="s">
        <v>0</v>
      </c>
      <c r="C35" s="105" t="s">
        <v>5</v>
      </c>
      <c r="D35" s="105" t="s">
        <v>9</v>
      </c>
      <c r="E35" s="105" t="s">
        <v>247</v>
      </c>
      <c r="F35" s="105" t="s">
        <v>89</v>
      </c>
      <c r="G35" s="106">
        <v>0.4</v>
      </c>
      <c r="H35" s="94">
        <v>0.4</v>
      </c>
      <c r="I35" s="93">
        <f t="shared" si="0"/>
        <v>100</v>
      </c>
    </row>
    <row r="36" spans="1:9" ht="30">
      <c r="A36" s="99" t="s">
        <v>248</v>
      </c>
      <c r="B36" s="100" t="s">
        <v>0</v>
      </c>
      <c r="C36" s="100" t="s">
        <v>5</v>
      </c>
      <c r="D36" s="100" t="s">
        <v>249</v>
      </c>
      <c r="E36" s="100"/>
      <c r="F36" s="100"/>
      <c r="G36" s="98">
        <f>G37</f>
        <v>41.384</v>
      </c>
      <c r="H36" s="98">
        <f>H37</f>
        <v>41.384</v>
      </c>
      <c r="I36" s="93">
        <f t="shared" si="0"/>
        <v>99.99999999999999</v>
      </c>
    </row>
    <row r="37" spans="1:9" ht="75">
      <c r="A37" s="112" t="s">
        <v>20</v>
      </c>
      <c r="B37" s="113" t="s">
        <v>0</v>
      </c>
      <c r="C37" s="113" t="s">
        <v>5</v>
      </c>
      <c r="D37" s="113" t="s">
        <v>249</v>
      </c>
      <c r="E37" s="113" t="s">
        <v>230</v>
      </c>
      <c r="F37" s="113"/>
      <c r="G37" s="114">
        <f>G38</f>
        <v>41.384</v>
      </c>
      <c r="H37" s="114">
        <f>H38</f>
        <v>41.384</v>
      </c>
      <c r="I37" s="93">
        <f t="shared" si="0"/>
        <v>99.99999999999999</v>
      </c>
    </row>
    <row r="38" spans="1:9" ht="45">
      <c r="A38" s="104" t="s">
        <v>250</v>
      </c>
      <c r="B38" s="105" t="s">
        <v>0</v>
      </c>
      <c r="C38" s="105" t="s">
        <v>5</v>
      </c>
      <c r="D38" s="105" t="s">
        <v>249</v>
      </c>
      <c r="E38" s="105" t="s">
        <v>251</v>
      </c>
      <c r="F38" s="105"/>
      <c r="G38" s="106">
        <f>G39+G40</f>
        <v>41.384</v>
      </c>
      <c r="H38" s="106">
        <f>H39+H40</f>
        <v>41.384</v>
      </c>
      <c r="I38" s="93">
        <f t="shared" si="0"/>
        <v>99.99999999999999</v>
      </c>
    </row>
    <row r="39" spans="1:9" ht="15">
      <c r="A39" s="104" t="s">
        <v>252</v>
      </c>
      <c r="B39" s="105" t="s">
        <v>0</v>
      </c>
      <c r="C39" s="105" t="s">
        <v>5</v>
      </c>
      <c r="D39" s="105" t="s">
        <v>249</v>
      </c>
      <c r="E39" s="105" t="s">
        <v>253</v>
      </c>
      <c r="F39" s="105" t="s">
        <v>110</v>
      </c>
      <c r="G39" s="106">
        <v>0.8</v>
      </c>
      <c r="H39" s="94">
        <v>0.8</v>
      </c>
      <c r="I39" s="93">
        <f t="shared" si="0"/>
        <v>100</v>
      </c>
    </row>
    <row r="40" spans="1:9" ht="15">
      <c r="A40" s="104" t="s">
        <v>254</v>
      </c>
      <c r="B40" s="105" t="s">
        <v>0</v>
      </c>
      <c r="C40" s="105" t="s">
        <v>5</v>
      </c>
      <c r="D40" s="105" t="s">
        <v>249</v>
      </c>
      <c r="E40" s="105" t="s">
        <v>253</v>
      </c>
      <c r="F40" s="105" t="s">
        <v>255</v>
      </c>
      <c r="G40" s="106">
        <v>40.584</v>
      </c>
      <c r="H40" s="94">
        <v>40.584</v>
      </c>
      <c r="I40" s="93">
        <f t="shared" si="0"/>
        <v>100</v>
      </c>
    </row>
    <row r="41" spans="1:9" ht="30">
      <c r="A41" s="99" t="s">
        <v>10</v>
      </c>
      <c r="B41" s="100" t="s">
        <v>0</v>
      </c>
      <c r="C41" s="100" t="s">
        <v>5</v>
      </c>
      <c r="D41" s="100" t="s">
        <v>78</v>
      </c>
      <c r="E41" s="100"/>
      <c r="F41" s="100"/>
      <c r="G41" s="98">
        <f>G42+G46+G55+G58</f>
        <v>1160.375</v>
      </c>
      <c r="H41" s="98">
        <f>H42+H46+H55+H58</f>
        <v>1109.0910600000002</v>
      </c>
      <c r="I41" s="93">
        <f t="shared" si="0"/>
        <v>95.58039943983627</v>
      </c>
    </row>
    <row r="42" spans="1:9" ht="75">
      <c r="A42" s="104" t="s">
        <v>20</v>
      </c>
      <c r="B42" s="105" t="s">
        <v>0</v>
      </c>
      <c r="C42" s="105" t="s">
        <v>5</v>
      </c>
      <c r="D42" s="105" t="s">
        <v>78</v>
      </c>
      <c r="E42" s="105" t="s">
        <v>230</v>
      </c>
      <c r="F42" s="105"/>
      <c r="G42" s="107">
        <f>G43</f>
        <v>3.4</v>
      </c>
      <c r="H42" s="107">
        <f>H43</f>
        <v>2.5</v>
      </c>
      <c r="I42" s="93">
        <f t="shared" si="0"/>
        <v>73.52941176470588</v>
      </c>
    </row>
    <row r="43" spans="1:9" ht="30">
      <c r="A43" s="104" t="s">
        <v>256</v>
      </c>
      <c r="B43" s="105" t="s">
        <v>0</v>
      </c>
      <c r="C43" s="105" t="s">
        <v>5</v>
      </c>
      <c r="D43" s="105" t="s">
        <v>78</v>
      </c>
      <c r="E43" s="105" t="s">
        <v>257</v>
      </c>
      <c r="F43" s="105"/>
      <c r="G43" s="106">
        <f>G45</f>
        <v>3.4</v>
      </c>
      <c r="H43" s="94">
        <f>H44</f>
        <v>2.5</v>
      </c>
      <c r="I43" s="93">
        <f t="shared" si="0"/>
        <v>73.52941176470588</v>
      </c>
    </row>
    <row r="44" spans="1:9" ht="30">
      <c r="A44" s="104" t="s">
        <v>258</v>
      </c>
      <c r="B44" s="105" t="s">
        <v>0</v>
      </c>
      <c r="C44" s="105" t="s">
        <v>5</v>
      </c>
      <c r="D44" s="105">
        <v>13</v>
      </c>
      <c r="E44" s="105" t="s">
        <v>259</v>
      </c>
      <c r="F44" s="105"/>
      <c r="G44" s="106">
        <f>G45</f>
        <v>3.4</v>
      </c>
      <c r="H44" s="94">
        <f>H45</f>
        <v>2.5</v>
      </c>
      <c r="I44" s="93">
        <f t="shared" si="0"/>
        <v>73.52941176470588</v>
      </c>
    </row>
    <row r="45" spans="1:9" ht="46.5" customHeight="1">
      <c r="A45" s="104" t="s">
        <v>238</v>
      </c>
      <c r="B45" s="105" t="s">
        <v>0</v>
      </c>
      <c r="C45" s="105" t="s">
        <v>5</v>
      </c>
      <c r="D45" s="105">
        <v>13</v>
      </c>
      <c r="E45" s="105" t="s">
        <v>259</v>
      </c>
      <c r="F45" s="105" t="s">
        <v>110</v>
      </c>
      <c r="G45" s="106">
        <v>3.4</v>
      </c>
      <c r="H45" s="94">
        <v>2.5</v>
      </c>
      <c r="I45" s="93">
        <f t="shared" si="0"/>
        <v>73.52941176470588</v>
      </c>
    </row>
    <row r="46" spans="1:9" ht="37.5" customHeight="1">
      <c r="A46" s="104" t="s">
        <v>260</v>
      </c>
      <c r="B46" s="105" t="s">
        <v>0</v>
      </c>
      <c r="C46" s="105" t="s">
        <v>5</v>
      </c>
      <c r="D46" s="105">
        <v>13</v>
      </c>
      <c r="E46" s="105" t="s">
        <v>261</v>
      </c>
      <c r="F46" s="105"/>
      <c r="G46" s="106">
        <f>G47</f>
        <v>963.055</v>
      </c>
      <c r="H46" s="106">
        <f>H47</f>
        <v>962.7120600000002</v>
      </c>
      <c r="I46" s="93">
        <f t="shared" si="0"/>
        <v>99.9643904034557</v>
      </c>
    </row>
    <row r="47" spans="1:9" ht="37.5" customHeight="1">
      <c r="A47" s="104" t="s">
        <v>262</v>
      </c>
      <c r="B47" s="105" t="s">
        <v>0</v>
      </c>
      <c r="C47" s="105" t="s">
        <v>5</v>
      </c>
      <c r="D47" s="105">
        <v>13</v>
      </c>
      <c r="E47" s="105" t="s">
        <v>263</v>
      </c>
      <c r="F47" s="105"/>
      <c r="G47" s="106">
        <f>G48</f>
        <v>963.055</v>
      </c>
      <c r="H47" s="106">
        <f>H48</f>
        <v>962.7120600000002</v>
      </c>
      <c r="I47" s="93">
        <f>H47*100/G47</f>
        <v>99.9643904034557</v>
      </c>
    </row>
    <row r="48" spans="1:9" ht="36.75" customHeight="1">
      <c r="A48" s="104" t="s">
        <v>117</v>
      </c>
      <c r="B48" s="105" t="s">
        <v>0</v>
      </c>
      <c r="C48" s="105" t="s">
        <v>5</v>
      </c>
      <c r="D48" s="105">
        <v>13</v>
      </c>
      <c r="E48" s="105" t="s">
        <v>264</v>
      </c>
      <c r="F48" s="105"/>
      <c r="G48" s="106">
        <f>G49+G52+G53+G54</f>
        <v>963.055</v>
      </c>
      <c r="H48" s="106">
        <f>H49+H52+H53+H54</f>
        <v>962.7120600000002</v>
      </c>
      <c r="I48" s="93">
        <f t="shared" si="0"/>
        <v>99.9643904034557</v>
      </c>
    </row>
    <row r="49" spans="1:9" s="83" customFormat="1" ht="57" customHeight="1">
      <c r="A49" s="104" t="s">
        <v>235</v>
      </c>
      <c r="B49" s="105" t="s">
        <v>0</v>
      </c>
      <c r="C49" s="105" t="s">
        <v>5</v>
      </c>
      <c r="D49" s="105">
        <v>13</v>
      </c>
      <c r="E49" s="105" t="s">
        <v>264</v>
      </c>
      <c r="F49" s="105" t="s">
        <v>234</v>
      </c>
      <c r="G49" s="106">
        <f>G50+G51</f>
        <v>871.4</v>
      </c>
      <c r="H49" s="106">
        <f>H50+H51</f>
        <v>871.0550000000001</v>
      </c>
      <c r="I49" s="93">
        <v>0</v>
      </c>
    </row>
    <row r="50" spans="1:9" ht="21.75" customHeight="1">
      <c r="A50" s="104" t="s">
        <v>265</v>
      </c>
      <c r="B50" s="105" t="s">
        <v>0</v>
      </c>
      <c r="C50" s="105" t="s">
        <v>5</v>
      </c>
      <c r="D50" s="105">
        <v>13</v>
      </c>
      <c r="E50" s="105" t="s">
        <v>264</v>
      </c>
      <c r="F50" s="105" t="s">
        <v>109</v>
      </c>
      <c r="G50" s="106">
        <v>675.3</v>
      </c>
      <c r="H50" s="94">
        <v>675.024</v>
      </c>
      <c r="I50" s="93">
        <v>0</v>
      </c>
    </row>
    <row r="51" spans="1:9" ht="21" customHeight="1">
      <c r="A51" s="104" t="s">
        <v>236</v>
      </c>
      <c r="B51" s="105" t="s">
        <v>0</v>
      </c>
      <c r="C51" s="105" t="s">
        <v>5</v>
      </c>
      <c r="D51" s="105">
        <v>13</v>
      </c>
      <c r="E51" s="105" t="s">
        <v>264</v>
      </c>
      <c r="F51" s="105" t="s">
        <v>134</v>
      </c>
      <c r="G51" s="106">
        <v>196.1</v>
      </c>
      <c r="H51" s="94">
        <v>196.031</v>
      </c>
      <c r="I51" s="93">
        <f>H51*100/G51</f>
        <v>99.96481387047426</v>
      </c>
    </row>
    <row r="52" spans="1:10" ht="18" customHeight="1">
      <c r="A52" s="104" t="s">
        <v>238</v>
      </c>
      <c r="B52" s="105" t="s">
        <v>0</v>
      </c>
      <c r="C52" s="105" t="s">
        <v>5</v>
      </c>
      <c r="D52" s="105">
        <v>13</v>
      </c>
      <c r="E52" s="105" t="s">
        <v>264</v>
      </c>
      <c r="F52" s="105" t="s">
        <v>110</v>
      </c>
      <c r="G52" s="106">
        <v>86.64</v>
      </c>
      <c r="H52" s="94">
        <v>86.642</v>
      </c>
      <c r="I52" s="93">
        <f t="shared" si="0"/>
        <v>100.0023084025854</v>
      </c>
      <c r="J52" s="83"/>
    </row>
    <row r="53" spans="1:9" ht="15">
      <c r="A53" s="104" t="s">
        <v>139</v>
      </c>
      <c r="B53" s="105" t="s">
        <v>0</v>
      </c>
      <c r="C53" s="105" t="s">
        <v>5</v>
      </c>
      <c r="D53" s="105">
        <v>13</v>
      </c>
      <c r="E53" s="105" t="s">
        <v>264</v>
      </c>
      <c r="F53" s="105" t="s">
        <v>112</v>
      </c>
      <c r="G53" s="106">
        <v>4.96</v>
      </c>
      <c r="H53" s="94">
        <v>4.96</v>
      </c>
      <c r="I53" s="93">
        <f t="shared" si="0"/>
        <v>100</v>
      </c>
    </row>
    <row r="54" spans="1:9" ht="15">
      <c r="A54" s="104" t="s">
        <v>140</v>
      </c>
      <c r="B54" s="105" t="s">
        <v>0</v>
      </c>
      <c r="C54" s="105" t="s">
        <v>5</v>
      </c>
      <c r="D54" s="105">
        <v>13</v>
      </c>
      <c r="E54" s="105" t="s">
        <v>264</v>
      </c>
      <c r="F54" s="105" t="s">
        <v>137</v>
      </c>
      <c r="G54" s="106">
        <v>0.055</v>
      </c>
      <c r="H54" s="94">
        <v>0.05506</v>
      </c>
      <c r="I54" s="93">
        <f t="shared" si="0"/>
        <v>100.10909090909091</v>
      </c>
    </row>
    <row r="55" spans="1:9" ht="60">
      <c r="A55" s="104" t="s">
        <v>266</v>
      </c>
      <c r="B55" s="105" t="s">
        <v>0</v>
      </c>
      <c r="C55" s="105" t="s">
        <v>5</v>
      </c>
      <c r="D55" s="105">
        <v>13</v>
      </c>
      <c r="E55" s="105" t="s">
        <v>245</v>
      </c>
      <c r="F55" s="105"/>
      <c r="G55" s="106">
        <f>G56</f>
        <v>100</v>
      </c>
      <c r="H55" s="106">
        <f>H56</f>
        <v>50</v>
      </c>
      <c r="I55" s="93">
        <f t="shared" si="0"/>
        <v>50</v>
      </c>
    </row>
    <row r="56" spans="1:9" ht="15">
      <c r="A56" s="104" t="s">
        <v>204</v>
      </c>
      <c r="B56" s="105" t="s">
        <v>0</v>
      </c>
      <c r="C56" s="105" t="s">
        <v>5</v>
      </c>
      <c r="D56" s="105">
        <v>13</v>
      </c>
      <c r="E56" s="105" t="s">
        <v>246</v>
      </c>
      <c r="F56" s="105"/>
      <c r="G56" s="106">
        <f>G57</f>
        <v>100</v>
      </c>
      <c r="H56" s="106">
        <f>H57</f>
        <v>50</v>
      </c>
      <c r="I56" s="93">
        <f t="shared" si="0"/>
        <v>50</v>
      </c>
    </row>
    <row r="57" spans="1:9" ht="41.25" customHeight="1">
      <c r="A57" s="104" t="s">
        <v>238</v>
      </c>
      <c r="B57" s="105" t="s">
        <v>0</v>
      </c>
      <c r="C57" s="105" t="s">
        <v>5</v>
      </c>
      <c r="D57" s="105" t="s">
        <v>78</v>
      </c>
      <c r="E57" s="105" t="s">
        <v>247</v>
      </c>
      <c r="F57" s="105" t="s">
        <v>89</v>
      </c>
      <c r="G57" s="106">
        <v>100</v>
      </c>
      <c r="H57" s="101">
        <v>50</v>
      </c>
      <c r="I57" s="93">
        <f t="shared" si="0"/>
        <v>50</v>
      </c>
    </row>
    <row r="58" spans="1:9" ht="58.5" customHeight="1">
      <c r="A58" s="104" t="s">
        <v>267</v>
      </c>
      <c r="B58" s="105" t="s">
        <v>0</v>
      </c>
      <c r="C58" s="105" t="s">
        <v>5</v>
      </c>
      <c r="D58" s="105" t="s">
        <v>78</v>
      </c>
      <c r="E58" s="105" t="s">
        <v>268</v>
      </c>
      <c r="F58" s="105"/>
      <c r="G58" s="106">
        <f>G59+G61</f>
        <v>93.92</v>
      </c>
      <c r="H58" s="106">
        <f>H59+H61</f>
        <v>93.87899999999999</v>
      </c>
      <c r="I58" s="93">
        <f aca="true" t="shared" si="2" ref="I58:I66">H58*100/G58</f>
        <v>99.9563458262351</v>
      </c>
    </row>
    <row r="59" spans="1:9" ht="29.25" customHeight="1">
      <c r="A59" s="104" t="s">
        <v>161</v>
      </c>
      <c r="B59" s="105" t="s">
        <v>0</v>
      </c>
      <c r="C59" s="105" t="s">
        <v>5</v>
      </c>
      <c r="D59" s="105" t="s">
        <v>78</v>
      </c>
      <c r="E59" s="105" t="s">
        <v>269</v>
      </c>
      <c r="F59" s="105"/>
      <c r="G59" s="106">
        <f>G60</f>
        <v>86</v>
      </c>
      <c r="H59" s="106">
        <f>H60</f>
        <v>85.954</v>
      </c>
      <c r="I59" s="93">
        <f t="shared" si="2"/>
        <v>99.94651162790697</v>
      </c>
    </row>
    <row r="60" spans="1:9" ht="33.75" customHeight="1">
      <c r="A60" s="104" t="s">
        <v>162</v>
      </c>
      <c r="B60" s="105" t="s">
        <v>0</v>
      </c>
      <c r="C60" s="105" t="s">
        <v>5</v>
      </c>
      <c r="D60" s="105" t="s">
        <v>78</v>
      </c>
      <c r="E60" s="105" t="s">
        <v>270</v>
      </c>
      <c r="F60" s="105" t="s">
        <v>110</v>
      </c>
      <c r="G60" s="106">
        <v>86</v>
      </c>
      <c r="H60" s="101">
        <v>85.954</v>
      </c>
      <c r="I60" s="93">
        <f t="shared" si="2"/>
        <v>99.94651162790697</v>
      </c>
    </row>
    <row r="61" spans="1:9" ht="18" customHeight="1">
      <c r="A61" s="104" t="s">
        <v>319</v>
      </c>
      <c r="B61" s="105" t="s">
        <v>0</v>
      </c>
      <c r="C61" s="105" t="s">
        <v>5</v>
      </c>
      <c r="D61" s="105" t="s">
        <v>78</v>
      </c>
      <c r="E61" s="105" t="s">
        <v>320</v>
      </c>
      <c r="F61" s="105" t="s">
        <v>321</v>
      </c>
      <c r="G61" s="106">
        <f>G62+G63</f>
        <v>7.92</v>
      </c>
      <c r="H61" s="106">
        <f>H62+H63</f>
        <v>7.925</v>
      </c>
      <c r="I61" s="93">
        <f t="shared" si="2"/>
        <v>100.06313131313131</v>
      </c>
    </row>
    <row r="62" spans="1:9" ht="30.75" customHeight="1">
      <c r="A62" s="104" t="s">
        <v>144</v>
      </c>
      <c r="B62" s="105" t="s">
        <v>0</v>
      </c>
      <c r="C62" s="105" t="s">
        <v>5</v>
      </c>
      <c r="D62" s="105" t="s">
        <v>78</v>
      </c>
      <c r="E62" s="105" t="s">
        <v>320</v>
      </c>
      <c r="F62" s="105" t="s">
        <v>111</v>
      </c>
      <c r="G62" s="106">
        <v>7.12</v>
      </c>
      <c r="H62" s="101">
        <v>7.125</v>
      </c>
      <c r="I62" s="93">
        <f t="shared" si="2"/>
        <v>100.07022471910112</v>
      </c>
    </row>
    <row r="63" spans="1:9" ht="19.5" customHeight="1">
      <c r="A63" s="104" t="s">
        <v>139</v>
      </c>
      <c r="B63" s="105" t="s">
        <v>0</v>
      </c>
      <c r="C63" s="105" t="s">
        <v>5</v>
      </c>
      <c r="D63" s="105" t="s">
        <v>78</v>
      </c>
      <c r="E63" s="105" t="s">
        <v>320</v>
      </c>
      <c r="F63" s="105" t="s">
        <v>112</v>
      </c>
      <c r="G63" s="106">
        <v>0.8</v>
      </c>
      <c r="H63" s="101">
        <v>0.8</v>
      </c>
      <c r="I63" s="93">
        <f t="shared" si="2"/>
        <v>100</v>
      </c>
    </row>
    <row r="64" spans="1:9" ht="18.75" customHeight="1">
      <c r="A64" s="99" t="s">
        <v>22</v>
      </c>
      <c r="B64" s="100" t="s">
        <v>0</v>
      </c>
      <c r="C64" s="100" t="s">
        <v>7</v>
      </c>
      <c r="D64" s="100"/>
      <c r="E64" s="100"/>
      <c r="F64" s="100"/>
      <c r="G64" s="98">
        <f aca="true" t="shared" si="3" ref="G64:H66">G65</f>
        <v>45.69892</v>
      </c>
      <c r="H64" s="98">
        <f t="shared" si="3"/>
        <v>45.69892</v>
      </c>
      <c r="I64" s="93">
        <f t="shared" si="2"/>
        <v>100</v>
      </c>
    </row>
    <row r="65" spans="1:9" ht="27.75" customHeight="1">
      <c r="A65" s="104" t="s">
        <v>271</v>
      </c>
      <c r="B65" s="109" t="s">
        <v>0</v>
      </c>
      <c r="C65" s="109" t="s">
        <v>7</v>
      </c>
      <c r="D65" s="109" t="s">
        <v>12</v>
      </c>
      <c r="E65" s="115"/>
      <c r="F65" s="115"/>
      <c r="G65" s="107">
        <f t="shared" si="3"/>
        <v>45.69892</v>
      </c>
      <c r="H65" s="107">
        <f t="shared" si="3"/>
        <v>45.69892</v>
      </c>
      <c r="I65" s="93">
        <f t="shared" si="2"/>
        <v>100</v>
      </c>
    </row>
    <row r="66" spans="1:9" ht="58.5" customHeight="1">
      <c r="A66" s="104" t="s">
        <v>20</v>
      </c>
      <c r="B66" s="109" t="s">
        <v>0</v>
      </c>
      <c r="C66" s="109" t="s">
        <v>7</v>
      </c>
      <c r="D66" s="109" t="s">
        <v>12</v>
      </c>
      <c r="E66" s="109" t="s">
        <v>230</v>
      </c>
      <c r="F66" s="115"/>
      <c r="G66" s="107">
        <f t="shared" si="3"/>
        <v>45.69892</v>
      </c>
      <c r="H66" s="107">
        <f t="shared" si="3"/>
        <v>45.69892</v>
      </c>
      <c r="I66" s="93">
        <f t="shared" si="2"/>
        <v>100</v>
      </c>
    </row>
    <row r="67" spans="1:9" ht="33" customHeight="1">
      <c r="A67" s="104" t="s">
        <v>256</v>
      </c>
      <c r="B67" s="109" t="s">
        <v>0</v>
      </c>
      <c r="C67" s="109" t="s">
        <v>7</v>
      </c>
      <c r="D67" s="109" t="s">
        <v>12</v>
      </c>
      <c r="E67" s="109" t="s">
        <v>257</v>
      </c>
      <c r="F67" s="115"/>
      <c r="G67" s="107">
        <f>G68</f>
        <v>45.69892</v>
      </c>
      <c r="H67" s="101">
        <f>H68</f>
        <v>45.69892</v>
      </c>
      <c r="I67" s="93">
        <f t="shared" si="0"/>
        <v>100</v>
      </c>
    </row>
    <row r="68" spans="1:9" ht="47.25" customHeight="1">
      <c r="A68" s="104" t="s">
        <v>272</v>
      </c>
      <c r="B68" s="109" t="s">
        <v>0</v>
      </c>
      <c r="C68" s="109" t="s">
        <v>7</v>
      </c>
      <c r="D68" s="109" t="s">
        <v>12</v>
      </c>
      <c r="E68" s="109" t="s">
        <v>273</v>
      </c>
      <c r="F68" s="115"/>
      <c r="G68" s="107">
        <f>G69+G72+G73</f>
        <v>45.69892</v>
      </c>
      <c r="H68" s="107">
        <f>H69+H72+H73</f>
        <v>45.69892</v>
      </c>
      <c r="I68" s="93">
        <f t="shared" si="0"/>
        <v>100</v>
      </c>
    </row>
    <row r="69" spans="1:9" ht="57" customHeight="1">
      <c r="A69" s="104" t="s">
        <v>235</v>
      </c>
      <c r="B69" s="105" t="s">
        <v>0</v>
      </c>
      <c r="C69" s="105" t="s">
        <v>7</v>
      </c>
      <c r="D69" s="105" t="s">
        <v>12</v>
      </c>
      <c r="E69" s="105" t="s">
        <v>273</v>
      </c>
      <c r="F69" s="105" t="s">
        <v>234</v>
      </c>
      <c r="G69" s="106">
        <f>G70+G71</f>
        <v>41.487</v>
      </c>
      <c r="H69" s="106">
        <f>H70+H71</f>
        <v>41.487</v>
      </c>
      <c r="I69" s="93">
        <f t="shared" si="0"/>
        <v>99.99999999999999</v>
      </c>
    </row>
    <row r="70" spans="1:9" ht="17.25" customHeight="1">
      <c r="A70" s="104" t="s">
        <v>265</v>
      </c>
      <c r="B70" s="105" t="s">
        <v>0</v>
      </c>
      <c r="C70" s="105" t="s">
        <v>7</v>
      </c>
      <c r="D70" s="105" t="s">
        <v>12</v>
      </c>
      <c r="E70" s="105" t="s">
        <v>273</v>
      </c>
      <c r="F70" s="105" t="s">
        <v>109</v>
      </c>
      <c r="G70" s="106">
        <v>32.066</v>
      </c>
      <c r="H70" s="94">
        <v>32.066</v>
      </c>
      <c r="I70" s="93">
        <f t="shared" si="0"/>
        <v>100</v>
      </c>
    </row>
    <row r="71" spans="1:9" ht="15">
      <c r="A71" s="104" t="s">
        <v>274</v>
      </c>
      <c r="B71" s="105" t="s">
        <v>0</v>
      </c>
      <c r="C71" s="105" t="s">
        <v>7</v>
      </c>
      <c r="D71" s="105" t="s">
        <v>12</v>
      </c>
      <c r="E71" s="105" t="s">
        <v>273</v>
      </c>
      <c r="F71" s="105" t="s">
        <v>134</v>
      </c>
      <c r="G71" s="106">
        <v>9.421</v>
      </c>
      <c r="H71" s="94">
        <v>9.421</v>
      </c>
      <c r="I71" s="93">
        <f t="shared" si="0"/>
        <v>100</v>
      </c>
    </row>
    <row r="72" spans="1:9" ht="47.25" customHeight="1">
      <c r="A72" s="104" t="s">
        <v>238</v>
      </c>
      <c r="B72" s="105" t="s">
        <v>0</v>
      </c>
      <c r="C72" s="105" t="s">
        <v>7</v>
      </c>
      <c r="D72" s="105" t="s">
        <v>12</v>
      </c>
      <c r="E72" s="105" t="s">
        <v>273</v>
      </c>
      <c r="F72" s="105" t="s">
        <v>110</v>
      </c>
      <c r="G72" s="106">
        <v>4.21132</v>
      </c>
      <c r="H72" s="106">
        <v>4.21132</v>
      </c>
      <c r="I72" s="93">
        <f t="shared" si="0"/>
        <v>100</v>
      </c>
    </row>
    <row r="73" spans="1:9" ht="18.75" customHeight="1">
      <c r="A73" s="104" t="s">
        <v>140</v>
      </c>
      <c r="B73" s="105" t="s">
        <v>0</v>
      </c>
      <c r="C73" s="105" t="s">
        <v>7</v>
      </c>
      <c r="D73" s="105" t="s">
        <v>12</v>
      </c>
      <c r="E73" s="105" t="s">
        <v>273</v>
      </c>
      <c r="F73" s="105" t="s">
        <v>137</v>
      </c>
      <c r="G73" s="106">
        <v>0.0006</v>
      </c>
      <c r="H73" s="94">
        <v>0.0006</v>
      </c>
      <c r="I73" s="93">
        <f t="shared" si="0"/>
        <v>100</v>
      </c>
    </row>
    <row r="74" spans="1:9" ht="45">
      <c r="A74" s="96" t="s">
        <v>114</v>
      </c>
      <c r="B74" s="97" t="s">
        <v>0</v>
      </c>
      <c r="C74" s="97" t="s">
        <v>12</v>
      </c>
      <c r="D74" s="97"/>
      <c r="E74" s="97"/>
      <c r="F74" s="97"/>
      <c r="G74" s="116">
        <f>G76</f>
        <v>12</v>
      </c>
      <c r="H74" s="116">
        <f>H76</f>
        <v>12</v>
      </c>
      <c r="I74" s="93">
        <f t="shared" si="0"/>
        <v>100</v>
      </c>
    </row>
    <row r="75" spans="1:9" ht="30">
      <c r="A75" s="104" t="s">
        <v>115</v>
      </c>
      <c r="B75" s="105" t="s">
        <v>0</v>
      </c>
      <c r="C75" s="105" t="s">
        <v>12</v>
      </c>
      <c r="D75" s="105" t="s">
        <v>15</v>
      </c>
      <c r="E75" s="105"/>
      <c r="F75" s="105"/>
      <c r="G75" s="117">
        <f>G78</f>
        <v>12</v>
      </c>
      <c r="H75" s="117">
        <f>H78</f>
        <v>12</v>
      </c>
      <c r="I75" s="93">
        <f aca="true" t="shared" si="4" ref="I75:I118">H75*100/G75</f>
        <v>100</v>
      </c>
    </row>
    <row r="76" spans="1:9" ht="60">
      <c r="A76" s="104" t="s">
        <v>275</v>
      </c>
      <c r="B76" s="105" t="s">
        <v>0</v>
      </c>
      <c r="C76" s="105" t="s">
        <v>12</v>
      </c>
      <c r="D76" s="105" t="s">
        <v>15</v>
      </c>
      <c r="E76" s="105" t="s">
        <v>276</v>
      </c>
      <c r="F76" s="105"/>
      <c r="G76" s="117">
        <f>G78</f>
        <v>12</v>
      </c>
      <c r="H76" s="117">
        <f>H78</f>
        <v>12</v>
      </c>
      <c r="I76" s="93">
        <f t="shared" si="4"/>
        <v>100</v>
      </c>
    </row>
    <row r="77" spans="1:9" ht="30">
      <c r="A77" s="118" t="s">
        <v>277</v>
      </c>
      <c r="B77" s="105" t="s">
        <v>0</v>
      </c>
      <c r="C77" s="105" t="s">
        <v>12</v>
      </c>
      <c r="D77" s="105" t="s">
        <v>15</v>
      </c>
      <c r="E77" s="105" t="s">
        <v>278</v>
      </c>
      <c r="F77" s="105"/>
      <c r="G77" s="117">
        <f>G78</f>
        <v>12</v>
      </c>
      <c r="H77" s="117">
        <f>H78</f>
        <v>12</v>
      </c>
      <c r="I77" s="93">
        <f t="shared" si="4"/>
        <v>100</v>
      </c>
    </row>
    <row r="78" spans="1:9" ht="60">
      <c r="A78" s="118" t="s">
        <v>279</v>
      </c>
      <c r="B78" s="105" t="s">
        <v>0</v>
      </c>
      <c r="C78" s="105" t="s">
        <v>12</v>
      </c>
      <c r="D78" s="105" t="s">
        <v>15</v>
      </c>
      <c r="E78" s="105" t="s">
        <v>280</v>
      </c>
      <c r="F78" s="105" t="s">
        <v>165</v>
      </c>
      <c r="G78" s="117">
        <f>G79</f>
        <v>12</v>
      </c>
      <c r="H78" s="117">
        <f>H79</f>
        <v>12</v>
      </c>
      <c r="I78" s="93">
        <f t="shared" si="4"/>
        <v>100</v>
      </c>
    </row>
    <row r="79" spans="1:9" ht="45">
      <c r="A79" s="104" t="s">
        <v>238</v>
      </c>
      <c r="B79" s="105" t="s">
        <v>0</v>
      </c>
      <c r="C79" s="105" t="s">
        <v>12</v>
      </c>
      <c r="D79" s="105" t="s">
        <v>15</v>
      </c>
      <c r="E79" s="105" t="s">
        <v>280</v>
      </c>
      <c r="F79" s="105" t="s">
        <v>110</v>
      </c>
      <c r="G79" s="117">
        <v>12</v>
      </c>
      <c r="H79" s="93">
        <v>12</v>
      </c>
      <c r="I79" s="93">
        <f t="shared" si="4"/>
        <v>100</v>
      </c>
    </row>
    <row r="80" spans="1:9" ht="15">
      <c r="A80" s="96" t="s">
        <v>90</v>
      </c>
      <c r="B80" s="97" t="s">
        <v>0</v>
      </c>
      <c r="C80" s="97" t="s">
        <v>9</v>
      </c>
      <c r="D80" s="97"/>
      <c r="E80" s="97"/>
      <c r="F80" s="97"/>
      <c r="G80" s="119">
        <f aca="true" t="shared" si="5" ref="G80:H84">G81</f>
        <v>344.6</v>
      </c>
      <c r="H80" s="119">
        <f t="shared" si="5"/>
        <v>344.6</v>
      </c>
      <c r="I80" s="93">
        <f t="shared" si="4"/>
        <v>100</v>
      </c>
    </row>
    <row r="81" spans="1:9" ht="30">
      <c r="A81" s="118" t="s">
        <v>91</v>
      </c>
      <c r="B81" s="105" t="s">
        <v>0</v>
      </c>
      <c r="C81" s="105" t="s">
        <v>9</v>
      </c>
      <c r="D81" s="105" t="s">
        <v>92</v>
      </c>
      <c r="E81" s="105"/>
      <c r="F81" s="105"/>
      <c r="G81" s="117">
        <f t="shared" si="5"/>
        <v>344.6</v>
      </c>
      <c r="H81" s="117">
        <f t="shared" si="5"/>
        <v>344.6</v>
      </c>
      <c r="I81" s="93">
        <f t="shared" si="4"/>
        <v>100</v>
      </c>
    </row>
    <row r="82" spans="1:9" ht="30">
      <c r="A82" s="118" t="s">
        <v>281</v>
      </c>
      <c r="B82" s="105" t="s">
        <v>0</v>
      </c>
      <c r="C82" s="105" t="s">
        <v>9</v>
      </c>
      <c r="D82" s="105" t="s">
        <v>92</v>
      </c>
      <c r="E82" s="105" t="s">
        <v>282</v>
      </c>
      <c r="F82" s="105"/>
      <c r="G82" s="117">
        <f t="shared" si="5"/>
        <v>344.6</v>
      </c>
      <c r="H82" s="117">
        <f t="shared" si="5"/>
        <v>344.6</v>
      </c>
      <c r="I82" s="93">
        <f t="shared" si="4"/>
        <v>100</v>
      </c>
    </row>
    <row r="83" spans="1:9" ht="30">
      <c r="A83" s="118" t="s">
        <v>283</v>
      </c>
      <c r="B83" s="105" t="s">
        <v>0</v>
      </c>
      <c r="C83" s="105" t="s">
        <v>9</v>
      </c>
      <c r="D83" s="105" t="s">
        <v>92</v>
      </c>
      <c r="E83" s="105" t="s">
        <v>284</v>
      </c>
      <c r="F83" s="105"/>
      <c r="G83" s="117">
        <f t="shared" si="5"/>
        <v>344.6</v>
      </c>
      <c r="H83" s="117">
        <f t="shared" si="5"/>
        <v>344.6</v>
      </c>
      <c r="I83" s="93">
        <f t="shared" si="4"/>
        <v>100</v>
      </c>
    </row>
    <row r="84" spans="1:9" ht="75">
      <c r="A84" s="104" t="s">
        <v>285</v>
      </c>
      <c r="B84" s="105" t="s">
        <v>0</v>
      </c>
      <c r="C84" s="105" t="s">
        <v>9</v>
      </c>
      <c r="D84" s="105" t="s">
        <v>92</v>
      </c>
      <c r="E84" s="105" t="s">
        <v>286</v>
      </c>
      <c r="F84" s="105" t="s">
        <v>165</v>
      </c>
      <c r="G84" s="117">
        <f t="shared" si="5"/>
        <v>344.6</v>
      </c>
      <c r="H84" s="117">
        <f t="shared" si="5"/>
        <v>344.6</v>
      </c>
      <c r="I84" s="93">
        <f t="shared" si="4"/>
        <v>100</v>
      </c>
    </row>
    <row r="85" spans="1:9" ht="45">
      <c r="A85" s="104" t="s">
        <v>238</v>
      </c>
      <c r="B85" s="105" t="s">
        <v>0</v>
      </c>
      <c r="C85" s="105" t="s">
        <v>9</v>
      </c>
      <c r="D85" s="105" t="s">
        <v>92</v>
      </c>
      <c r="E85" s="105" t="s">
        <v>286</v>
      </c>
      <c r="F85" s="105" t="s">
        <v>110</v>
      </c>
      <c r="G85" s="117">
        <v>344.6</v>
      </c>
      <c r="H85" s="93">
        <v>344.6</v>
      </c>
      <c r="I85" s="93">
        <f t="shared" si="4"/>
        <v>100</v>
      </c>
    </row>
    <row r="86" spans="1:9" ht="30">
      <c r="A86" s="96" t="s">
        <v>23</v>
      </c>
      <c r="B86" s="97" t="s">
        <v>0</v>
      </c>
      <c r="C86" s="97" t="s">
        <v>13</v>
      </c>
      <c r="D86" s="97"/>
      <c r="E86" s="97"/>
      <c r="F86" s="97"/>
      <c r="G86" s="119">
        <f>G87+G96</f>
        <v>809.2077</v>
      </c>
      <c r="H86" s="119">
        <f>H87+H96</f>
        <v>809.2077</v>
      </c>
      <c r="I86" s="93">
        <f t="shared" si="4"/>
        <v>100</v>
      </c>
    </row>
    <row r="87" spans="1:9" ht="15">
      <c r="A87" s="104" t="s">
        <v>14</v>
      </c>
      <c r="B87" s="105" t="s">
        <v>0</v>
      </c>
      <c r="C87" s="105" t="s">
        <v>13</v>
      </c>
      <c r="D87" s="105" t="s">
        <v>12</v>
      </c>
      <c r="E87" s="105"/>
      <c r="F87" s="105"/>
      <c r="G87" s="117">
        <f>G88</f>
        <v>767.1077</v>
      </c>
      <c r="H87" s="117">
        <f>H88</f>
        <v>767.1077</v>
      </c>
      <c r="I87" s="93">
        <f t="shared" si="4"/>
        <v>100</v>
      </c>
    </row>
    <row r="88" spans="1:9" ht="30">
      <c r="A88" s="104" t="s">
        <v>287</v>
      </c>
      <c r="B88" s="105" t="s">
        <v>0</v>
      </c>
      <c r="C88" s="105" t="s">
        <v>13</v>
      </c>
      <c r="D88" s="105" t="s">
        <v>12</v>
      </c>
      <c r="E88" s="105" t="s">
        <v>288</v>
      </c>
      <c r="F88" s="105"/>
      <c r="G88" s="117">
        <f>G89</f>
        <v>767.1077</v>
      </c>
      <c r="H88" s="117">
        <f>H89</f>
        <v>767.1077</v>
      </c>
      <c r="I88" s="93">
        <f t="shared" si="4"/>
        <v>100</v>
      </c>
    </row>
    <row r="89" spans="1:9" ht="30">
      <c r="A89" s="104" t="s">
        <v>289</v>
      </c>
      <c r="B89" s="105" t="s">
        <v>0</v>
      </c>
      <c r="C89" s="105" t="s">
        <v>13</v>
      </c>
      <c r="D89" s="105" t="s">
        <v>12</v>
      </c>
      <c r="E89" s="105" t="s">
        <v>290</v>
      </c>
      <c r="F89" s="105"/>
      <c r="G89" s="117">
        <f>G90+G94+G93</f>
        <v>767.1077</v>
      </c>
      <c r="H89" s="117">
        <f>H90+H94+H93</f>
        <v>767.1077</v>
      </c>
      <c r="I89" s="93">
        <f t="shared" si="4"/>
        <v>100</v>
      </c>
    </row>
    <row r="90" spans="1:9" ht="30">
      <c r="A90" s="104" t="s">
        <v>291</v>
      </c>
      <c r="B90" s="105" t="s">
        <v>0</v>
      </c>
      <c r="C90" s="105" t="s">
        <v>13</v>
      </c>
      <c r="D90" s="105" t="s">
        <v>12</v>
      </c>
      <c r="E90" s="105" t="s">
        <v>292</v>
      </c>
      <c r="F90" s="105"/>
      <c r="G90" s="117">
        <f>G92</f>
        <v>23.7</v>
      </c>
      <c r="H90" s="117">
        <f>H92</f>
        <v>23.7</v>
      </c>
      <c r="I90" s="93">
        <f t="shared" si="4"/>
        <v>100</v>
      </c>
    </row>
    <row r="91" spans="1:9" ht="45">
      <c r="A91" s="104" t="s">
        <v>238</v>
      </c>
      <c r="B91" s="105" t="s">
        <v>0</v>
      </c>
      <c r="C91" s="105" t="s">
        <v>13</v>
      </c>
      <c r="D91" s="105" t="s">
        <v>12</v>
      </c>
      <c r="E91" s="105" t="s">
        <v>292</v>
      </c>
      <c r="F91" s="105" t="s">
        <v>165</v>
      </c>
      <c r="G91" s="117">
        <f>G92</f>
        <v>23.7</v>
      </c>
      <c r="H91" s="117">
        <f>H92</f>
        <v>23.7</v>
      </c>
      <c r="I91" s="93">
        <f t="shared" si="4"/>
        <v>100</v>
      </c>
    </row>
    <row r="92" spans="1:9" ht="45">
      <c r="A92" s="104" t="s">
        <v>238</v>
      </c>
      <c r="B92" s="105" t="s">
        <v>0</v>
      </c>
      <c r="C92" s="105" t="s">
        <v>13</v>
      </c>
      <c r="D92" s="105" t="s">
        <v>12</v>
      </c>
      <c r="E92" s="105" t="s">
        <v>292</v>
      </c>
      <c r="F92" s="105" t="s">
        <v>110</v>
      </c>
      <c r="G92" s="117">
        <v>23.7</v>
      </c>
      <c r="H92" s="93">
        <v>23.7</v>
      </c>
      <c r="I92" s="93">
        <f t="shared" si="4"/>
        <v>100</v>
      </c>
    </row>
    <row r="93" spans="1:9" ht="45">
      <c r="A93" s="104" t="s">
        <v>119</v>
      </c>
      <c r="B93" s="105" t="s">
        <v>0</v>
      </c>
      <c r="C93" s="105" t="s">
        <v>13</v>
      </c>
      <c r="D93" s="105" t="s">
        <v>12</v>
      </c>
      <c r="E93" s="105" t="s">
        <v>293</v>
      </c>
      <c r="F93" s="105" t="s">
        <v>110</v>
      </c>
      <c r="G93" s="117">
        <v>3.5407</v>
      </c>
      <c r="H93" s="93">
        <v>3.5407</v>
      </c>
      <c r="I93" s="93">
        <f t="shared" si="4"/>
        <v>100</v>
      </c>
    </row>
    <row r="94" spans="1:9" ht="45">
      <c r="A94" s="104" t="s">
        <v>119</v>
      </c>
      <c r="B94" s="105" t="s">
        <v>0</v>
      </c>
      <c r="C94" s="105" t="s">
        <v>13</v>
      </c>
      <c r="D94" s="105" t="s">
        <v>12</v>
      </c>
      <c r="E94" s="105" t="s">
        <v>294</v>
      </c>
      <c r="F94" s="105" t="s">
        <v>165</v>
      </c>
      <c r="G94" s="117">
        <f>G95</f>
        <v>739.867</v>
      </c>
      <c r="H94" s="117">
        <f>H95</f>
        <v>739.867</v>
      </c>
      <c r="I94" s="93">
        <f t="shared" si="4"/>
        <v>100</v>
      </c>
    </row>
    <row r="95" spans="1:9" ht="45">
      <c r="A95" s="104" t="s">
        <v>238</v>
      </c>
      <c r="B95" s="105" t="s">
        <v>0</v>
      </c>
      <c r="C95" s="105" t="s">
        <v>13</v>
      </c>
      <c r="D95" s="105" t="s">
        <v>12</v>
      </c>
      <c r="E95" s="105" t="s">
        <v>294</v>
      </c>
      <c r="F95" s="105" t="s">
        <v>110</v>
      </c>
      <c r="G95" s="117">
        <v>739.867</v>
      </c>
      <c r="H95" s="93">
        <v>739.867</v>
      </c>
      <c r="I95" s="93">
        <f t="shared" si="4"/>
        <v>100</v>
      </c>
    </row>
    <row r="96" spans="1:9" ht="30">
      <c r="A96" s="104" t="s">
        <v>142</v>
      </c>
      <c r="B96" s="105" t="s">
        <v>0</v>
      </c>
      <c r="C96" s="105" t="s">
        <v>13</v>
      </c>
      <c r="D96" s="105" t="s">
        <v>13</v>
      </c>
      <c r="E96" s="105" t="s">
        <v>295</v>
      </c>
      <c r="F96" s="105"/>
      <c r="G96" s="117">
        <f>G97+G102</f>
        <v>42.1</v>
      </c>
      <c r="H96" s="117">
        <f>H97+H102</f>
        <v>42.1</v>
      </c>
      <c r="I96" s="93">
        <f t="shared" si="4"/>
        <v>100</v>
      </c>
    </row>
    <row r="97" spans="1:9" ht="105">
      <c r="A97" s="104" t="s">
        <v>296</v>
      </c>
      <c r="B97" s="105" t="s">
        <v>0</v>
      </c>
      <c r="C97" s="105" t="s">
        <v>13</v>
      </c>
      <c r="D97" s="105" t="s">
        <v>13</v>
      </c>
      <c r="E97" s="105" t="s">
        <v>297</v>
      </c>
      <c r="F97" s="105"/>
      <c r="G97" s="117">
        <f aca="true" t="shared" si="6" ref="G97:H100">G98</f>
        <v>40</v>
      </c>
      <c r="H97" s="117">
        <f t="shared" si="6"/>
        <v>40</v>
      </c>
      <c r="I97" s="93">
        <f t="shared" si="4"/>
        <v>100</v>
      </c>
    </row>
    <row r="98" spans="1:9" ht="45">
      <c r="A98" s="104" t="s">
        <v>298</v>
      </c>
      <c r="B98" s="105" t="s">
        <v>0</v>
      </c>
      <c r="C98" s="105" t="s">
        <v>13</v>
      </c>
      <c r="D98" s="105" t="s">
        <v>13</v>
      </c>
      <c r="E98" s="105" t="s">
        <v>299</v>
      </c>
      <c r="F98" s="105"/>
      <c r="G98" s="117">
        <f t="shared" si="6"/>
        <v>40</v>
      </c>
      <c r="H98" s="117">
        <f t="shared" si="6"/>
        <v>40</v>
      </c>
      <c r="I98" s="93">
        <f t="shared" si="4"/>
        <v>100</v>
      </c>
    </row>
    <row r="99" spans="1:9" ht="45">
      <c r="A99" s="89" t="s">
        <v>164</v>
      </c>
      <c r="B99" s="105" t="s">
        <v>0</v>
      </c>
      <c r="C99" s="105" t="s">
        <v>13</v>
      </c>
      <c r="D99" s="105" t="s">
        <v>13</v>
      </c>
      <c r="E99" s="105" t="s">
        <v>299</v>
      </c>
      <c r="F99" s="105" t="s">
        <v>165</v>
      </c>
      <c r="G99" s="117">
        <f t="shared" si="6"/>
        <v>40</v>
      </c>
      <c r="H99" s="117">
        <f t="shared" si="6"/>
        <v>40</v>
      </c>
      <c r="I99" s="93">
        <f t="shared" si="4"/>
        <v>100</v>
      </c>
    </row>
    <row r="100" spans="1:9" ht="60">
      <c r="A100" s="104" t="s">
        <v>141</v>
      </c>
      <c r="B100" s="105" t="s">
        <v>0</v>
      </c>
      <c r="C100" s="105" t="s">
        <v>13</v>
      </c>
      <c r="D100" s="105" t="s">
        <v>13</v>
      </c>
      <c r="E100" s="105" t="s">
        <v>299</v>
      </c>
      <c r="F100" s="105" t="s">
        <v>300</v>
      </c>
      <c r="G100" s="117">
        <f t="shared" si="6"/>
        <v>40</v>
      </c>
      <c r="H100" s="117">
        <f t="shared" si="6"/>
        <v>40</v>
      </c>
      <c r="I100" s="93">
        <f t="shared" si="4"/>
        <v>100</v>
      </c>
    </row>
    <row r="101" spans="1:9" ht="30">
      <c r="A101" s="104" t="s">
        <v>301</v>
      </c>
      <c r="B101" s="105" t="s">
        <v>0</v>
      </c>
      <c r="C101" s="105" t="s">
        <v>13</v>
      </c>
      <c r="D101" s="105" t="s">
        <v>13</v>
      </c>
      <c r="E101" s="105" t="s">
        <v>299</v>
      </c>
      <c r="F101" s="105" t="s">
        <v>110</v>
      </c>
      <c r="G101" s="117">
        <v>40</v>
      </c>
      <c r="H101" s="93">
        <v>40</v>
      </c>
      <c r="I101" s="93">
        <f t="shared" si="4"/>
        <v>100</v>
      </c>
    </row>
    <row r="102" spans="1:9" ht="30">
      <c r="A102" s="104" t="s">
        <v>302</v>
      </c>
      <c r="B102" s="105" t="s">
        <v>0</v>
      </c>
      <c r="C102" s="105" t="s">
        <v>13</v>
      </c>
      <c r="D102" s="105" t="s">
        <v>13</v>
      </c>
      <c r="E102" s="105" t="s">
        <v>288</v>
      </c>
      <c r="F102" s="105"/>
      <c r="G102" s="117">
        <f>G103</f>
        <v>2.1</v>
      </c>
      <c r="H102" s="117">
        <f>H103</f>
        <v>2.1</v>
      </c>
      <c r="I102" s="93">
        <f t="shared" si="4"/>
        <v>100</v>
      </c>
    </row>
    <row r="103" spans="1:9" ht="30">
      <c r="A103" s="104" t="s">
        <v>303</v>
      </c>
      <c r="B103" s="105" t="s">
        <v>0</v>
      </c>
      <c r="C103" s="105" t="s">
        <v>13</v>
      </c>
      <c r="D103" s="105" t="s">
        <v>13</v>
      </c>
      <c r="E103" s="105" t="s">
        <v>304</v>
      </c>
      <c r="F103" s="105"/>
      <c r="G103" s="117">
        <f>G105</f>
        <v>2.1</v>
      </c>
      <c r="H103" s="117">
        <f>H105</f>
        <v>2.1</v>
      </c>
      <c r="I103" s="93">
        <f t="shared" si="4"/>
        <v>100</v>
      </c>
    </row>
    <row r="104" spans="1:9" ht="45">
      <c r="A104" s="104" t="s">
        <v>238</v>
      </c>
      <c r="B104" s="105" t="s">
        <v>0</v>
      </c>
      <c r="C104" s="105" t="s">
        <v>13</v>
      </c>
      <c r="D104" s="105" t="s">
        <v>13</v>
      </c>
      <c r="E104" s="105" t="s">
        <v>304</v>
      </c>
      <c r="F104" s="105" t="s">
        <v>165</v>
      </c>
      <c r="G104" s="117">
        <f>G105</f>
        <v>2.1</v>
      </c>
      <c r="H104" s="117">
        <f>H105</f>
        <v>2.1</v>
      </c>
      <c r="I104" s="93">
        <f t="shared" si="4"/>
        <v>100</v>
      </c>
    </row>
    <row r="105" spans="1:9" ht="45">
      <c r="A105" s="104" t="s">
        <v>238</v>
      </c>
      <c r="B105" s="105" t="s">
        <v>0</v>
      </c>
      <c r="C105" s="105" t="s">
        <v>13</v>
      </c>
      <c r="D105" s="105" t="s">
        <v>13</v>
      </c>
      <c r="E105" s="105" t="s">
        <v>304</v>
      </c>
      <c r="F105" s="105" t="s">
        <v>110</v>
      </c>
      <c r="G105" s="117">
        <v>2.1</v>
      </c>
      <c r="H105" s="93">
        <v>2.1</v>
      </c>
      <c r="I105" s="93">
        <f t="shared" si="4"/>
        <v>100</v>
      </c>
    </row>
    <row r="106" spans="1:9" ht="15">
      <c r="A106" s="96" t="s">
        <v>305</v>
      </c>
      <c r="B106" s="97" t="s">
        <v>0</v>
      </c>
      <c r="C106" s="97" t="s">
        <v>69</v>
      </c>
      <c r="D106" s="97"/>
      <c r="E106" s="97"/>
      <c r="F106" s="97"/>
      <c r="G106" s="119">
        <f>G111</f>
        <v>10</v>
      </c>
      <c r="H106" s="119">
        <f>H111</f>
        <v>10</v>
      </c>
      <c r="I106" s="93">
        <f t="shared" si="4"/>
        <v>100</v>
      </c>
    </row>
    <row r="107" spans="1:9" ht="30">
      <c r="A107" s="120" t="s">
        <v>120</v>
      </c>
      <c r="B107" s="121" t="s">
        <v>0</v>
      </c>
      <c r="C107" s="121" t="s">
        <v>69</v>
      </c>
      <c r="D107" s="121" t="s">
        <v>9</v>
      </c>
      <c r="E107" s="122"/>
      <c r="F107" s="122"/>
      <c r="G107" s="123">
        <f aca="true" t="shared" si="7" ref="G107:H110">G108</f>
        <v>10</v>
      </c>
      <c r="H107" s="123">
        <f t="shared" si="7"/>
        <v>10</v>
      </c>
      <c r="I107" s="93">
        <f t="shared" si="4"/>
        <v>100</v>
      </c>
    </row>
    <row r="108" spans="1:9" ht="15">
      <c r="A108" s="104" t="s">
        <v>306</v>
      </c>
      <c r="B108" s="105" t="s">
        <v>0</v>
      </c>
      <c r="C108" s="105" t="s">
        <v>69</v>
      </c>
      <c r="D108" s="105" t="s">
        <v>9</v>
      </c>
      <c r="E108" s="105" t="s">
        <v>307</v>
      </c>
      <c r="F108" s="105"/>
      <c r="G108" s="117">
        <f t="shared" si="7"/>
        <v>10</v>
      </c>
      <c r="H108" s="117">
        <f t="shared" si="7"/>
        <v>10</v>
      </c>
      <c r="I108" s="93">
        <f t="shared" si="4"/>
        <v>100</v>
      </c>
    </row>
    <row r="109" spans="1:9" ht="30">
      <c r="A109" s="104" t="s">
        <v>308</v>
      </c>
      <c r="B109" s="105" t="s">
        <v>0</v>
      </c>
      <c r="C109" s="105" t="s">
        <v>69</v>
      </c>
      <c r="D109" s="105" t="s">
        <v>9</v>
      </c>
      <c r="E109" s="105" t="s">
        <v>309</v>
      </c>
      <c r="F109" s="105"/>
      <c r="G109" s="117">
        <f t="shared" si="7"/>
        <v>10</v>
      </c>
      <c r="H109" s="117">
        <f t="shared" si="7"/>
        <v>10</v>
      </c>
      <c r="I109" s="93">
        <f t="shared" si="4"/>
        <v>100</v>
      </c>
    </row>
    <row r="110" spans="1:9" ht="45">
      <c r="A110" s="104" t="s">
        <v>238</v>
      </c>
      <c r="B110" s="105" t="s">
        <v>0</v>
      </c>
      <c r="C110" s="105" t="s">
        <v>69</v>
      </c>
      <c r="D110" s="105" t="s">
        <v>9</v>
      </c>
      <c r="E110" s="105" t="s">
        <v>309</v>
      </c>
      <c r="F110" s="105" t="s">
        <v>165</v>
      </c>
      <c r="G110" s="117">
        <f t="shared" si="7"/>
        <v>10</v>
      </c>
      <c r="H110" s="117">
        <f t="shared" si="7"/>
        <v>10</v>
      </c>
      <c r="I110" s="93">
        <f t="shared" si="4"/>
        <v>100</v>
      </c>
    </row>
    <row r="111" spans="1:9" ht="45">
      <c r="A111" s="104" t="s">
        <v>238</v>
      </c>
      <c r="B111" s="105" t="s">
        <v>0</v>
      </c>
      <c r="C111" s="105" t="s">
        <v>69</v>
      </c>
      <c r="D111" s="105" t="s">
        <v>9</v>
      </c>
      <c r="E111" s="105" t="s">
        <v>310</v>
      </c>
      <c r="F111" s="105" t="s">
        <v>110</v>
      </c>
      <c r="G111" s="117">
        <v>10</v>
      </c>
      <c r="H111" s="93">
        <v>10</v>
      </c>
      <c r="I111" s="93">
        <f t="shared" si="4"/>
        <v>100</v>
      </c>
    </row>
    <row r="112" spans="1:9" ht="15">
      <c r="A112" s="96" t="s">
        <v>24</v>
      </c>
      <c r="B112" s="97" t="s">
        <v>0</v>
      </c>
      <c r="C112" s="97">
        <v>10</v>
      </c>
      <c r="D112" s="97"/>
      <c r="E112" s="97"/>
      <c r="F112" s="97"/>
      <c r="G112" s="119">
        <f>G117</f>
        <v>48.3</v>
      </c>
      <c r="H112" s="119">
        <f>H117</f>
        <v>48.219</v>
      </c>
      <c r="I112" s="93">
        <f t="shared" si="4"/>
        <v>99.83229813664597</v>
      </c>
    </row>
    <row r="113" spans="1:9" ht="15">
      <c r="A113" s="104" t="s">
        <v>25</v>
      </c>
      <c r="B113" s="105" t="s">
        <v>0</v>
      </c>
      <c r="C113" s="105">
        <v>10</v>
      </c>
      <c r="D113" s="105" t="s">
        <v>5</v>
      </c>
      <c r="E113" s="105"/>
      <c r="F113" s="105"/>
      <c r="G113" s="117">
        <f>G117</f>
        <v>48.3</v>
      </c>
      <c r="H113" s="117">
        <f>H117</f>
        <v>48.219</v>
      </c>
      <c r="I113" s="93">
        <f t="shared" si="4"/>
        <v>99.83229813664597</v>
      </c>
    </row>
    <row r="114" spans="1:9" ht="30">
      <c r="A114" s="104" t="s">
        <v>311</v>
      </c>
      <c r="B114" s="105" t="s">
        <v>0</v>
      </c>
      <c r="C114" s="105">
        <v>10</v>
      </c>
      <c r="D114" s="105" t="s">
        <v>5</v>
      </c>
      <c r="E114" s="105" t="s">
        <v>312</v>
      </c>
      <c r="F114" s="105"/>
      <c r="G114" s="117">
        <f>G117</f>
        <v>48.3</v>
      </c>
      <c r="H114" s="117">
        <f>H117</f>
        <v>48.219</v>
      </c>
      <c r="I114" s="93">
        <f t="shared" si="4"/>
        <v>99.83229813664597</v>
      </c>
    </row>
    <row r="115" spans="1:9" ht="45">
      <c r="A115" s="104" t="s">
        <v>313</v>
      </c>
      <c r="B115" s="105" t="s">
        <v>0</v>
      </c>
      <c r="C115" s="105">
        <v>10</v>
      </c>
      <c r="D115" s="105" t="s">
        <v>5</v>
      </c>
      <c r="E115" s="105" t="s">
        <v>314</v>
      </c>
      <c r="F115" s="105"/>
      <c r="G115" s="117">
        <f>G117</f>
        <v>48.3</v>
      </c>
      <c r="H115" s="117">
        <f>H117</f>
        <v>48.219</v>
      </c>
      <c r="I115" s="93">
        <f t="shared" si="4"/>
        <v>99.83229813664597</v>
      </c>
    </row>
    <row r="116" spans="1:9" ht="15">
      <c r="A116" s="104" t="s">
        <v>315</v>
      </c>
      <c r="B116" s="105" t="s">
        <v>0</v>
      </c>
      <c r="C116" s="105">
        <v>10</v>
      </c>
      <c r="D116" s="105" t="s">
        <v>5</v>
      </c>
      <c r="E116" s="105" t="s">
        <v>316</v>
      </c>
      <c r="F116" s="105"/>
      <c r="G116" s="117">
        <f>G117</f>
        <v>48.3</v>
      </c>
      <c r="H116" s="117">
        <f>H117</f>
        <v>48.219</v>
      </c>
      <c r="I116" s="93">
        <f t="shared" si="4"/>
        <v>99.83229813664597</v>
      </c>
    </row>
    <row r="117" spans="1:9" ht="30">
      <c r="A117" s="104" t="s">
        <v>317</v>
      </c>
      <c r="B117" s="105" t="s">
        <v>0</v>
      </c>
      <c r="C117" s="105">
        <v>10</v>
      </c>
      <c r="D117" s="105" t="s">
        <v>5</v>
      </c>
      <c r="E117" s="105" t="s">
        <v>316</v>
      </c>
      <c r="F117" s="105" t="s">
        <v>113</v>
      </c>
      <c r="G117" s="117">
        <v>48.3</v>
      </c>
      <c r="H117" s="93">
        <v>48.219</v>
      </c>
      <c r="I117" s="93">
        <f t="shared" si="4"/>
        <v>99.83229813664597</v>
      </c>
    </row>
    <row r="118" spans="1:9" ht="15">
      <c r="A118" s="124" t="s">
        <v>318</v>
      </c>
      <c r="B118" s="125"/>
      <c r="C118" s="125"/>
      <c r="D118" s="125"/>
      <c r="E118" s="125"/>
      <c r="F118" s="125"/>
      <c r="G118" s="126">
        <f>G10+G64+G74+G80+G86+G106+G112</f>
        <v>3459.55762</v>
      </c>
      <c r="H118" s="126">
        <f>H10+H64+H74+H80+H86+H106+H112</f>
        <v>3391.2286799999997</v>
      </c>
      <c r="I118" s="93">
        <f t="shared" si="4"/>
        <v>98.02492262001982</v>
      </c>
    </row>
  </sheetData>
  <sheetProtection/>
  <mergeCells count="3">
    <mergeCell ref="A5:I5"/>
    <mergeCell ref="A6:I6"/>
    <mergeCell ref="G1:I3"/>
  </mergeCells>
  <printOptions/>
  <pageMargins left="0.984251968503937" right="0.1968503937007874" top="0.1968503937007874" bottom="0.1968503937007874" header="0.5118110236220472" footer="0.196850393700787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3.375" style="173" customWidth="1"/>
    <col min="2" max="2" width="6.75390625" style="173" customWidth="1"/>
    <col min="3" max="3" width="6.625" style="173" customWidth="1"/>
    <col min="4" max="4" width="10.125" style="173" customWidth="1"/>
    <col min="5" max="5" width="12.75390625" style="173" customWidth="1"/>
    <col min="6" max="6" width="12.625" style="173" customWidth="1"/>
    <col min="7" max="16384" width="9.125" style="173" customWidth="1"/>
  </cols>
  <sheetData>
    <row r="1" spans="1:6" ht="15.75" customHeight="1">
      <c r="A1" s="65"/>
      <c r="B1" s="66"/>
      <c r="C1" s="66"/>
      <c r="D1" s="151" t="s">
        <v>152</v>
      </c>
      <c r="E1" s="151"/>
      <c r="F1" s="151"/>
    </row>
    <row r="2" spans="1:6" ht="15">
      <c r="A2" s="66"/>
      <c r="B2" s="66"/>
      <c r="C2" s="66"/>
      <c r="D2" s="151"/>
      <c r="E2" s="151"/>
      <c r="F2" s="151"/>
    </row>
    <row r="3" spans="1:6" ht="39" customHeight="1">
      <c r="A3" s="66"/>
      <c r="B3" s="66"/>
      <c r="C3" s="66"/>
      <c r="D3" s="151"/>
      <c r="E3" s="151"/>
      <c r="F3" s="151"/>
    </row>
    <row r="4" spans="1:6" ht="15">
      <c r="A4" s="65"/>
      <c r="B4" s="66"/>
      <c r="C4" s="66"/>
      <c r="D4" s="65"/>
      <c r="E4" s="65"/>
      <c r="F4" s="65"/>
    </row>
    <row r="5" spans="1:6" ht="15">
      <c r="A5" s="66"/>
      <c r="B5" s="66"/>
      <c r="C5" s="66"/>
      <c r="D5" s="66"/>
      <c r="E5" s="66"/>
      <c r="F5" s="66"/>
    </row>
    <row r="6" spans="1:6" ht="15">
      <c r="A6" s="155" t="s">
        <v>145</v>
      </c>
      <c r="B6" s="155"/>
      <c r="C6" s="155"/>
      <c r="D6" s="155"/>
      <c r="E6" s="155"/>
      <c r="F6" s="155"/>
    </row>
    <row r="7" spans="1:6" ht="15">
      <c r="A7" s="155" t="s">
        <v>48</v>
      </c>
      <c r="B7" s="155"/>
      <c r="C7" s="155"/>
      <c r="D7" s="155"/>
      <c r="E7" s="155"/>
      <c r="F7" s="155"/>
    </row>
    <row r="8" spans="1:6" ht="15">
      <c r="A8" s="155" t="s">
        <v>322</v>
      </c>
      <c r="B8" s="155"/>
      <c r="C8" s="155"/>
      <c r="D8" s="155"/>
      <c r="E8" s="155"/>
      <c r="F8" s="155"/>
    </row>
    <row r="9" spans="1:6" ht="15">
      <c r="A9" s="69"/>
      <c r="B9" s="69"/>
      <c r="C9" s="69"/>
      <c r="D9" s="69"/>
      <c r="E9" s="69"/>
      <c r="F9" s="69"/>
    </row>
    <row r="10" spans="1:6" ht="15">
      <c r="A10" s="66"/>
      <c r="B10" s="66"/>
      <c r="C10" s="66"/>
      <c r="D10" s="66"/>
      <c r="E10" s="66"/>
      <c r="F10" s="71" t="s">
        <v>1</v>
      </c>
    </row>
    <row r="11" spans="1:6" ht="30">
      <c r="A11" s="28" t="s">
        <v>2</v>
      </c>
      <c r="B11" s="28" t="s">
        <v>3</v>
      </c>
      <c r="C11" s="28" t="s">
        <v>4</v>
      </c>
      <c r="D11" s="28" t="s">
        <v>29</v>
      </c>
      <c r="E11" s="32" t="s">
        <v>27</v>
      </c>
      <c r="F11" s="29" t="s">
        <v>28</v>
      </c>
    </row>
    <row r="12" spans="1:6" ht="1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</row>
    <row r="13" spans="1:6" s="174" customFormat="1" ht="15">
      <c r="A13" s="77" t="s">
        <v>19</v>
      </c>
      <c r="B13" s="81" t="s">
        <v>5</v>
      </c>
      <c r="C13" s="81"/>
      <c r="D13" s="88">
        <f>D14+D15+D17+D16</f>
        <v>2189.759</v>
      </c>
      <c r="E13" s="88">
        <f>E14+E15+E17+E16</f>
        <v>2121.50694</v>
      </c>
      <c r="F13" s="80">
        <f aca="true" t="shared" si="0" ref="F13:F31">E13*100/D13</f>
        <v>96.88312458128955</v>
      </c>
    </row>
    <row r="14" spans="1:6" ht="38.25" customHeight="1">
      <c r="A14" s="77" t="s">
        <v>6</v>
      </c>
      <c r="B14" s="81" t="s">
        <v>5</v>
      </c>
      <c r="C14" s="81" t="s">
        <v>7</v>
      </c>
      <c r="D14" s="88">
        <v>201.254</v>
      </c>
      <c r="E14" s="88">
        <v>201.05994</v>
      </c>
      <c r="F14" s="80">
        <f t="shared" si="0"/>
        <v>99.90357458733742</v>
      </c>
    </row>
    <row r="15" spans="1:6" ht="63" customHeight="1">
      <c r="A15" s="77" t="s">
        <v>8</v>
      </c>
      <c r="B15" s="81" t="s">
        <v>5</v>
      </c>
      <c r="C15" s="81" t="s">
        <v>9</v>
      </c>
      <c r="D15" s="88">
        <v>786.738</v>
      </c>
      <c r="E15" s="88">
        <v>769.971</v>
      </c>
      <c r="F15" s="80">
        <f t="shared" si="0"/>
        <v>97.86879494825469</v>
      </c>
    </row>
    <row r="16" spans="1:6" ht="21" customHeight="1">
      <c r="A16" s="77" t="s">
        <v>248</v>
      </c>
      <c r="B16" s="81" t="s">
        <v>5</v>
      </c>
      <c r="C16" s="81" t="s">
        <v>249</v>
      </c>
      <c r="D16" s="88">
        <v>41.384</v>
      </c>
      <c r="E16" s="88">
        <v>41.384</v>
      </c>
      <c r="F16" s="80">
        <f t="shared" si="0"/>
        <v>99.99999999999999</v>
      </c>
    </row>
    <row r="17" spans="1:6" ht="15.75" customHeight="1">
      <c r="A17" s="77" t="s">
        <v>10</v>
      </c>
      <c r="B17" s="81" t="s">
        <v>5</v>
      </c>
      <c r="C17" s="81" t="s">
        <v>78</v>
      </c>
      <c r="D17" s="88">
        <v>1160.383</v>
      </c>
      <c r="E17" s="88">
        <v>1109.092</v>
      </c>
      <c r="F17" s="80">
        <f t="shared" si="0"/>
        <v>95.57982148997358</v>
      </c>
    </row>
    <row r="18" spans="1:6" s="174" customFormat="1" ht="15">
      <c r="A18" s="77" t="s">
        <v>22</v>
      </c>
      <c r="B18" s="81" t="s">
        <v>7</v>
      </c>
      <c r="C18" s="81"/>
      <c r="D18" s="88">
        <f>D19</f>
        <v>45.7</v>
      </c>
      <c r="E18" s="88">
        <f>E19</f>
        <v>45.7</v>
      </c>
      <c r="F18" s="80">
        <f t="shared" si="0"/>
        <v>100</v>
      </c>
    </row>
    <row r="19" spans="1:6" ht="15">
      <c r="A19" s="77" t="s">
        <v>11</v>
      </c>
      <c r="B19" s="81" t="s">
        <v>7</v>
      </c>
      <c r="C19" s="81" t="s">
        <v>12</v>
      </c>
      <c r="D19" s="88">
        <v>45.7</v>
      </c>
      <c r="E19" s="88">
        <v>45.7</v>
      </c>
      <c r="F19" s="80">
        <f t="shared" si="0"/>
        <v>100</v>
      </c>
    </row>
    <row r="20" spans="1:6" s="174" customFormat="1" ht="30">
      <c r="A20" s="77" t="s">
        <v>114</v>
      </c>
      <c r="B20" s="81" t="s">
        <v>12</v>
      </c>
      <c r="C20" s="81"/>
      <c r="D20" s="88">
        <f>D21</f>
        <v>12</v>
      </c>
      <c r="E20" s="88">
        <f>E21</f>
        <v>12</v>
      </c>
      <c r="F20" s="80">
        <f t="shared" si="0"/>
        <v>100</v>
      </c>
    </row>
    <row r="21" spans="1:6" ht="15">
      <c r="A21" s="77" t="s">
        <v>115</v>
      </c>
      <c r="B21" s="81" t="s">
        <v>12</v>
      </c>
      <c r="C21" s="81" t="s">
        <v>15</v>
      </c>
      <c r="D21" s="88">
        <v>12</v>
      </c>
      <c r="E21" s="88">
        <v>12</v>
      </c>
      <c r="F21" s="80">
        <f t="shared" si="0"/>
        <v>100</v>
      </c>
    </row>
    <row r="22" spans="1:6" ht="15">
      <c r="A22" s="77" t="s">
        <v>90</v>
      </c>
      <c r="B22" s="81" t="s">
        <v>9</v>
      </c>
      <c r="C22" s="81"/>
      <c r="D22" s="88">
        <f>D23</f>
        <v>344.6</v>
      </c>
      <c r="E22" s="88">
        <f>E23</f>
        <v>344.6</v>
      </c>
      <c r="F22" s="80">
        <f t="shared" si="0"/>
        <v>100</v>
      </c>
    </row>
    <row r="23" spans="1:6" ht="15">
      <c r="A23" s="77" t="s">
        <v>91</v>
      </c>
      <c r="B23" s="81" t="s">
        <v>9</v>
      </c>
      <c r="C23" s="81" t="s">
        <v>92</v>
      </c>
      <c r="D23" s="88">
        <v>344.6</v>
      </c>
      <c r="E23" s="88">
        <v>344.6</v>
      </c>
      <c r="F23" s="80">
        <f t="shared" si="0"/>
        <v>100</v>
      </c>
    </row>
    <row r="24" spans="1:6" s="174" customFormat="1" ht="15">
      <c r="A24" s="77" t="s">
        <v>23</v>
      </c>
      <c r="B24" s="81" t="s">
        <v>13</v>
      </c>
      <c r="C24" s="81"/>
      <c r="D24" s="88">
        <f>D25+D26</f>
        <v>809.207</v>
      </c>
      <c r="E24" s="88">
        <f>E25+E26</f>
        <v>809.207</v>
      </c>
      <c r="F24" s="80">
        <f t="shared" si="0"/>
        <v>100</v>
      </c>
    </row>
    <row r="25" spans="1:6" ht="15">
      <c r="A25" s="77" t="s">
        <v>14</v>
      </c>
      <c r="B25" s="81" t="s">
        <v>13</v>
      </c>
      <c r="C25" s="81" t="s">
        <v>12</v>
      </c>
      <c r="D25" s="175">
        <v>767.107</v>
      </c>
      <c r="E25" s="175">
        <v>767.107</v>
      </c>
      <c r="F25" s="80">
        <f t="shared" si="0"/>
        <v>100</v>
      </c>
    </row>
    <row r="26" spans="1:6" ht="30">
      <c r="A26" s="89" t="s">
        <v>142</v>
      </c>
      <c r="B26" s="81" t="s">
        <v>13</v>
      </c>
      <c r="C26" s="81" t="s">
        <v>13</v>
      </c>
      <c r="D26" s="175">
        <v>42.1</v>
      </c>
      <c r="E26" s="175">
        <v>42.1</v>
      </c>
      <c r="F26" s="80">
        <f t="shared" si="0"/>
        <v>100</v>
      </c>
    </row>
    <row r="27" spans="1:6" s="174" customFormat="1" ht="15">
      <c r="A27" s="77" t="s">
        <v>93</v>
      </c>
      <c r="B27" s="81" t="s">
        <v>69</v>
      </c>
      <c r="C27" s="81"/>
      <c r="D27" s="175">
        <f>D28</f>
        <v>10</v>
      </c>
      <c r="E27" s="175">
        <f>E28</f>
        <v>10</v>
      </c>
      <c r="F27" s="80">
        <f t="shared" si="0"/>
        <v>100</v>
      </c>
    </row>
    <row r="28" spans="1:6" ht="15">
      <c r="A28" s="77" t="s">
        <v>121</v>
      </c>
      <c r="B28" s="81" t="s">
        <v>69</v>
      </c>
      <c r="C28" s="81" t="s">
        <v>9</v>
      </c>
      <c r="D28" s="175">
        <v>10</v>
      </c>
      <c r="E28" s="175">
        <v>10</v>
      </c>
      <c r="F28" s="80">
        <f t="shared" si="0"/>
        <v>100</v>
      </c>
    </row>
    <row r="29" spans="1:6" s="174" customFormat="1" ht="15">
      <c r="A29" s="77" t="s">
        <v>24</v>
      </c>
      <c r="B29" s="81" t="s">
        <v>15</v>
      </c>
      <c r="C29" s="81"/>
      <c r="D29" s="88">
        <f>D30</f>
        <v>48.3</v>
      </c>
      <c r="E29" s="88">
        <f>E30</f>
        <v>48.219</v>
      </c>
      <c r="F29" s="80">
        <f t="shared" si="0"/>
        <v>99.83229813664597</v>
      </c>
    </row>
    <row r="30" spans="1:6" ht="15">
      <c r="A30" s="77" t="s">
        <v>25</v>
      </c>
      <c r="B30" s="81" t="s">
        <v>15</v>
      </c>
      <c r="C30" s="81" t="s">
        <v>5</v>
      </c>
      <c r="D30" s="88">
        <v>48.3</v>
      </c>
      <c r="E30" s="88">
        <v>48.219</v>
      </c>
      <c r="F30" s="80">
        <f t="shared" si="0"/>
        <v>99.83229813664597</v>
      </c>
    </row>
    <row r="31" spans="1:6" s="174" customFormat="1" ht="20.25" customHeight="1">
      <c r="A31" s="177" t="s">
        <v>26</v>
      </c>
      <c r="B31" s="178"/>
      <c r="C31" s="178"/>
      <c r="D31" s="179">
        <f>D13+D18+D20+D22+D24+D27+D29</f>
        <v>3459.566</v>
      </c>
      <c r="E31" s="179">
        <f>E13+E18+E20+E22+E24+E27+E29</f>
        <v>3391.23294</v>
      </c>
      <c r="F31" s="180">
        <f t="shared" si="0"/>
        <v>98.02480831410645</v>
      </c>
    </row>
    <row r="32" spans="1:6" ht="15">
      <c r="A32" s="66"/>
      <c r="B32" s="66"/>
      <c r="C32" s="66"/>
      <c r="D32" s="66"/>
      <c r="E32" s="66"/>
      <c r="F32" s="66"/>
    </row>
    <row r="33" spans="1:6" ht="15">
      <c r="A33" s="66"/>
      <c r="B33" s="66"/>
      <c r="C33" s="66"/>
      <c r="D33" s="66"/>
      <c r="E33" s="66"/>
      <c r="F33" s="66"/>
    </row>
    <row r="34" spans="1:6" ht="15">
      <c r="A34" s="176"/>
      <c r="B34" s="66"/>
      <c r="C34" s="66"/>
      <c r="D34" s="66"/>
      <c r="E34" s="66"/>
      <c r="F34" s="66"/>
    </row>
    <row r="35" spans="1:6" ht="15">
      <c r="A35" s="66"/>
      <c r="B35" s="66"/>
      <c r="C35" s="66"/>
      <c r="D35" s="66"/>
      <c r="E35" s="66"/>
      <c r="F35" s="66"/>
    </row>
    <row r="36" spans="1:6" ht="15">
      <c r="A36" s="66"/>
      <c r="B36" s="66"/>
      <c r="C36" s="66"/>
      <c r="D36" s="66"/>
      <c r="E36" s="66"/>
      <c r="F36" s="66"/>
    </row>
    <row r="37" spans="1:6" ht="15">
      <c r="A37" s="66"/>
      <c r="B37" s="66"/>
      <c r="C37" s="66"/>
      <c r="D37" s="66"/>
      <c r="E37" s="66"/>
      <c r="F37" s="66"/>
    </row>
  </sheetData>
  <sheetProtection/>
  <mergeCells count="4">
    <mergeCell ref="A6:F6"/>
    <mergeCell ref="A7:F7"/>
    <mergeCell ref="D1:F3"/>
    <mergeCell ref="A8:F8"/>
  </mergeCells>
  <printOptions/>
  <pageMargins left="1.1811023622047245" right="0.1968503937007874" top="0.1968503937007874" bottom="0.1968503937007874" header="0.5118110236220472" footer="0.196850393700787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29.375" style="173" customWidth="1"/>
    <col min="2" max="2" width="6.75390625" style="173" customWidth="1"/>
    <col min="3" max="3" width="6.375" style="173" customWidth="1"/>
    <col min="4" max="4" width="9.375" style="173" customWidth="1"/>
    <col min="5" max="5" width="4.375" style="173" customWidth="1"/>
    <col min="6" max="6" width="13.375" style="173" customWidth="1"/>
    <col min="7" max="7" width="12.25390625" style="173" customWidth="1"/>
    <col min="8" max="8" width="8.00390625" style="173" customWidth="1"/>
    <col min="9" max="16384" width="9.125" style="173" customWidth="1"/>
  </cols>
  <sheetData>
    <row r="1" spans="1:8" ht="15.75" customHeight="1">
      <c r="A1" s="65"/>
      <c r="B1" s="66"/>
      <c r="E1" s="65"/>
      <c r="F1" s="151" t="s">
        <v>153</v>
      </c>
      <c r="G1" s="151"/>
      <c r="H1" s="151"/>
    </row>
    <row r="2" spans="2:8" ht="15">
      <c r="B2" s="66"/>
      <c r="C2" s="66"/>
      <c r="E2" s="65"/>
      <c r="F2" s="151"/>
      <c r="G2" s="151"/>
      <c r="H2" s="151"/>
    </row>
    <row r="3" spans="2:8" ht="58.5" customHeight="1">
      <c r="B3" s="66"/>
      <c r="C3" s="66"/>
      <c r="E3" s="65"/>
      <c r="F3" s="151"/>
      <c r="G3" s="151"/>
      <c r="H3" s="151"/>
    </row>
    <row r="4" spans="1:8" ht="15">
      <c r="A4" s="65"/>
      <c r="B4" s="66"/>
      <c r="C4" s="66"/>
      <c r="E4" s="65"/>
      <c r="F4" s="65"/>
      <c r="G4" s="65"/>
      <c r="H4" s="65"/>
    </row>
    <row r="5" spans="1:8" ht="15">
      <c r="A5" s="65"/>
      <c r="B5" s="66"/>
      <c r="C5" s="66"/>
      <c r="E5" s="66"/>
      <c r="F5" s="66"/>
      <c r="H5" s="66"/>
    </row>
    <row r="6" spans="1:8" ht="15">
      <c r="A6" s="65"/>
      <c r="B6" s="66"/>
      <c r="C6" s="66"/>
      <c r="E6" s="66"/>
      <c r="F6" s="66"/>
      <c r="H6" s="66"/>
    </row>
    <row r="7" spans="1:8" ht="15">
      <c r="A7" s="65"/>
      <c r="B7" s="66"/>
      <c r="C7" s="66"/>
      <c r="E7" s="66"/>
      <c r="F7" s="66"/>
      <c r="H7" s="66"/>
    </row>
    <row r="8" spans="1:7" ht="15">
      <c r="A8" s="155" t="s">
        <v>147</v>
      </c>
      <c r="B8" s="155"/>
      <c r="C8" s="155"/>
      <c r="D8" s="155"/>
      <c r="E8" s="155"/>
      <c r="F8" s="155"/>
      <c r="G8" s="155"/>
    </row>
    <row r="9" spans="1:8" ht="15">
      <c r="A9" s="155" t="s">
        <v>148</v>
      </c>
      <c r="B9" s="155"/>
      <c r="C9" s="155"/>
      <c r="D9" s="155"/>
      <c r="E9" s="155"/>
      <c r="F9" s="155"/>
      <c r="G9" s="155"/>
      <c r="H9" s="181"/>
    </row>
    <row r="10" spans="1:8" ht="15">
      <c r="A10" s="65" t="s">
        <v>323</v>
      </c>
      <c r="B10" s="182"/>
      <c r="C10" s="182"/>
      <c r="D10" s="182"/>
      <c r="E10" s="182"/>
      <c r="F10" s="182"/>
      <c r="G10" s="182"/>
      <c r="H10" s="181"/>
    </row>
    <row r="11" spans="1:8" ht="15">
      <c r="A11" s="69"/>
      <c r="B11" s="181"/>
      <c r="C11" s="181"/>
      <c r="D11" s="181"/>
      <c r="E11" s="181"/>
      <c r="F11" s="181"/>
      <c r="G11" s="181"/>
      <c r="H11" s="181"/>
    </row>
    <row r="12" spans="1:8" ht="15">
      <c r="A12" s="69"/>
      <c r="B12" s="181"/>
      <c r="C12" s="181"/>
      <c r="D12" s="181"/>
      <c r="E12" s="181"/>
      <c r="F12" s="181"/>
      <c r="G12" s="181"/>
      <c r="H12" s="181"/>
    </row>
    <row r="13" spans="1:8" ht="15">
      <c r="A13" s="69"/>
      <c r="B13" s="181"/>
      <c r="C13" s="181"/>
      <c r="D13" s="181"/>
      <c r="E13" s="181"/>
      <c r="F13" s="181"/>
      <c r="G13" s="181"/>
      <c r="H13" s="181"/>
    </row>
    <row r="14" spans="1:7" ht="15">
      <c r="A14" s="66"/>
      <c r="B14" s="66"/>
      <c r="C14" s="66"/>
      <c r="D14" s="66"/>
      <c r="E14" s="66"/>
      <c r="G14" s="71" t="s">
        <v>1</v>
      </c>
    </row>
    <row r="15" spans="1:8" ht="63" customHeight="1">
      <c r="A15" s="28" t="s">
        <v>2</v>
      </c>
      <c r="B15" s="165" t="s">
        <v>40</v>
      </c>
      <c r="C15" s="166"/>
      <c r="D15" s="166"/>
      <c r="E15" s="167"/>
      <c r="F15" s="28" t="s">
        <v>29</v>
      </c>
      <c r="G15" s="32" t="s">
        <v>27</v>
      </c>
      <c r="H15" s="29" t="s">
        <v>28</v>
      </c>
    </row>
    <row r="16" spans="1:8" ht="15">
      <c r="A16" s="28">
        <v>1</v>
      </c>
      <c r="B16" s="157">
        <v>2</v>
      </c>
      <c r="C16" s="158"/>
      <c r="D16" s="158"/>
      <c r="E16" s="159"/>
      <c r="F16" s="28">
        <v>3</v>
      </c>
      <c r="G16" s="33">
        <v>4</v>
      </c>
      <c r="H16" s="33">
        <v>5</v>
      </c>
    </row>
    <row r="17" spans="1:8" ht="30" customHeight="1">
      <c r="A17" s="30" t="s">
        <v>39</v>
      </c>
      <c r="B17" s="162" t="s">
        <v>66</v>
      </c>
      <c r="C17" s="163"/>
      <c r="D17" s="163"/>
      <c r="E17" s="164"/>
      <c r="F17" s="31">
        <v>100</v>
      </c>
      <c r="G17" s="31">
        <v>43.151</v>
      </c>
      <c r="H17" s="34"/>
    </row>
    <row r="18" spans="1:8" ht="23.25" customHeight="1">
      <c r="A18" s="30" t="s">
        <v>41</v>
      </c>
      <c r="B18" s="162"/>
      <c r="C18" s="163"/>
      <c r="D18" s="163"/>
      <c r="E18" s="164"/>
      <c r="F18" s="31"/>
      <c r="G18" s="31"/>
      <c r="H18" s="34"/>
    </row>
    <row r="19" spans="1:8" ht="60.75" customHeight="1">
      <c r="A19" s="30" t="s">
        <v>122</v>
      </c>
      <c r="B19" s="162" t="s">
        <v>67</v>
      </c>
      <c r="C19" s="163"/>
      <c r="D19" s="163"/>
      <c r="E19" s="164"/>
      <c r="F19" s="31">
        <v>100</v>
      </c>
      <c r="G19" s="31">
        <v>43.151</v>
      </c>
      <c r="H19" s="34"/>
    </row>
    <row r="20" spans="1:8" ht="23.25" customHeight="1">
      <c r="A20" s="30" t="s">
        <v>43</v>
      </c>
      <c r="B20" s="162"/>
      <c r="C20" s="163"/>
      <c r="D20" s="163"/>
      <c r="E20" s="164"/>
      <c r="F20" s="31"/>
      <c r="G20" s="31"/>
      <c r="H20" s="34"/>
    </row>
    <row r="21" spans="1:8" ht="49.5" customHeight="1">
      <c r="A21" s="30" t="s">
        <v>101</v>
      </c>
      <c r="B21" s="162" t="s">
        <v>68</v>
      </c>
      <c r="C21" s="163"/>
      <c r="D21" s="163"/>
      <c r="E21" s="164"/>
      <c r="F21" s="31">
        <v>100</v>
      </c>
      <c r="G21" s="31">
        <v>43.151</v>
      </c>
      <c r="H21" s="34"/>
    </row>
    <row r="22" spans="1:8" ht="15">
      <c r="A22" s="183"/>
      <c r="B22" s="184"/>
      <c r="C22" s="184"/>
      <c r="D22" s="184"/>
      <c r="E22" s="184"/>
      <c r="F22" s="185"/>
      <c r="G22" s="185"/>
      <c r="H22" s="186"/>
    </row>
    <row r="23" spans="1:8" ht="15">
      <c r="A23" s="183"/>
      <c r="B23" s="184"/>
      <c r="C23" s="184"/>
      <c r="D23" s="184"/>
      <c r="E23" s="184"/>
      <c r="F23" s="187"/>
      <c r="G23" s="187"/>
      <c r="H23" s="188"/>
    </row>
    <row r="24" spans="1:8" ht="15">
      <c r="A24" s="183"/>
      <c r="B24" s="184"/>
      <c r="C24" s="184"/>
      <c r="D24" s="184"/>
      <c r="E24" s="184"/>
      <c r="F24" s="187"/>
      <c r="G24" s="187"/>
      <c r="H24" s="188"/>
    </row>
    <row r="25" spans="1:8" ht="15">
      <c r="A25" s="183"/>
      <c r="B25" s="184"/>
      <c r="C25" s="184"/>
      <c r="D25" s="184"/>
      <c r="E25" s="184"/>
      <c r="F25" s="187"/>
      <c r="G25" s="187"/>
      <c r="H25" s="188"/>
    </row>
    <row r="26" spans="1:8" ht="15">
      <c r="A26" s="183"/>
      <c r="B26" s="184"/>
      <c r="C26" s="184"/>
      <c r="D26" s="184"/>
      <c r="E26" s="184"/>
      <c r="F26" s="187"/>
      <c r="G26" s="187"/>
      <c r="H26" s="188"/>
    </row>
    <row r="27" spans="1:8" ht="15">
      <c r="A27" s="183"/>
      <c r="B27" s="184"/>
      <c r="C27" s="184"/>
      <c r="D27" s="184"/>
      <c r="E27" s="184"/>
      <c r="F27" s="187"/>
      <c r="G27" s="187"/>
      <c r="H27" s="188"/>
    </row>
    <row r="28" spans="1:8" ht="15">
      <c r="A28" s="183"/>
      <c r="B28" s="184"/>
      <c r="C28" s="184"/>
      <c r="D28" s="184"/>
      <c r="E28" s="184"/>
      <c r="F28" s="187"/>
      <c r="G28" s="189"/>
      <c r="H28" s="188"/>
    </row>
    <row r="29" spans="1:8" ht="15">
      <c r="A29" s="190"/>
      <c r="B29" s="184"/>
      <c r="C29" s="184"/>
      <c r="D29" s="184"/>
      <c r="E29" s="184"/>
      <c r="F29" s="191"/>
      <c r="G29" s="189"/>
      <c r="H29" s="192"/>
    </row>
    <row r="30" spans="1:8" ht="15">
      <c r="A30" s="183"/>
      <c r="B30" s="184"/>
      <c r="C30" s="184"/>
      <c r="D30" s="184"/>
      <c r="E30" s="184"/>
      <c r="F30" s="185"/>
      <c r="G30" s="185"/>
      <c r="H30" s="186"/>
    </row>
    <row r="31" spans="1:8" ht="15">
      <c r="A31" s="183"/>
      <c r="B31" s="184"/>
      <c r="C31" s="184"/>
      <c r="D31" s="184"/>
      <c r="E31" s="184"/>
      <c r="F31" s="187"/>
      <c r="G31" s="187"/>
      <c r="H31" s="188"/>
    </row>
    <row r="32" spans="1:8" ht="15">
      <c r="A32" s="183"/>
      <c r="B32" s="184"/>
      <c r="C32" s="184"/>
      <c r="D32" s="184"/>
      <c r="E32" s="184"/>
      <c r="F32" s="187"/>
      <c r="G32" s="187"/>
      <c r="H32" s="188"/>
    </row>
    <row r="33" spans="1:8" ht="15">
      <c r="A33" s="183"/>
      <c r="B33" s="184"/>
      <c r="C33" s="184"/>
      <c r="D33" s="184"/>
      <c r="E33" s="193"/>
      <c r="F33" s="187"/>
      <c r="G33" s="187"/>
      <c r="H33" s="188"/>
    </row>
    <row r="34" spans="1:8" ht="15">
      <c r="A34" s="183"/>
      <c r="B34" s="184"/>
      <c r="C34" s="184"/>
      <c r="D34" s="184"/>
      <c r="E34" s="184"/>
      <c r="F34" s="187"/>
      <c r="G34" s="187"/>
      <c r="H34" s="188"/>
    </row>
    <row r="35" spans="1:8" ht="15">
      <c r="A35" s="183"/>
      <c r="B35" s="184"/>
      <c r="C35" s="184"/>
      <c r="D35" s="184"/>
      <c r="E35" s="184"/>
      <c r="F35" s="185"/>
      <c r="G35" s="185"/>
      <c r="H35" s="186"/>
    </row>
    <row r="36" spans="1:8" ht="15">
      <c r="A36" s="183"/>
      <c r="B36" s="184"/>
      <c r="C36" s="184"/>
      <c r="D36" s="184"/>
      <c r="E36" s="184"/>
      <c r="F36" s="194"/>
      <c r="G36" s="194"/>
      <c r="H36" s="188"/>
    </row>
    <row r="37" spans="1:8" ht="15">
      <c r="A37" s="183"/>
      <c r="B37" s="184"/>
      <c r="C37" s="184"/>
      <c r="D37" s="184"/>
      <c r="E37" s="184"/>
      <c r="F37" s="187"/>
      <c r="G37" s="195"/>
      <c r="H37" s="188"/>
    </row>
    <row r="38" spans="1:8" ht="15">
      <c r="A38" s="183"/>
      <c r="B38" s="184"/>
      <c r="C38" s="184"/>
      <c r="D38" s="184"/>
      <c r="E38" s="184"/>
      <c r="F38" s="187"/>
      <c r="G38" s="195"/>
      <c r="H38" s="188"/>
    </row>
    <row r="39" spans="1:8" ht="15">
      <c r="A39" s="183"/>
      <c r="B39" s="184"/>
      <c r="C39" s="184"/>
      <c r="D39" s="184"/>
      <c r="E39" s="184"/>
      <c r="F39" s="187"/>
      <c r="G39" s="195"/>
      <c r="H39" s="188"/>
    </row>
    <row r="40" spans="1:8" ht="15">
      <c r="A40" s="183"/>
      <c r="B40" s="184"/>
      <c r="C40" s="184"/>
      <c r="D40" s="184"/>
      <c r="E40" s="184"/>
      <c r="F40" s="187"/>
      <c r="G40" s="195"/>
      <c r="H40" s="188"/>
    </row>
    <row r="41" spans="1:8" ht="15">
      <c r="A41" s="183"/>
      <c r="B41" s="184"/>
      <c r="C41" s="184"/>
      <c r="D41" s="184"/>
      <c r="E41" s="184"/>
      <c r="F41" s="187"/>
      <c r="G41" s="195"/>
      <c r="H41" s="188"/>
    </row>
    <row r="42" spans="1:8" ht="15">
      <c r="A42" s="183"/>
      <c r="B42" s="184"/>
      <c r="C42" s="184"/>
      <c r="D42" s="184"/>
      <c r="E42" s="184"/>
      <c r="F42" s="187"/>
      <c r="G42" s="195"/>
      <c r="H42" s="188"/>
    </row>
    <row r="43" spans="1:8" ht="15">
      <c r="A43" s="183"/>
      <c r="B43" s="184"/>
      <c r="C43" s="184"/>
      <c r="D43" s="184"/>
      <c r="E43" s="184"/>
      <c r="F43" s="185"/>
      <c r="G43" s="185"/>
      <c r="H43" s="186"/>
    </row>
    <row r="44" spans="1:8" ht="15">
      <c r="A44" s="183"/>
      <c r="B44" s="184"/>
      <c r="C44" s="184"/>
      <c r="D44" s="184"/>
      <c r="E44" s="184"/>
      <c r="F44" s="187"/>
      <c r="G44" s="184"/>
      <c r="H44" s="188"/>
    </row>
    <row r="45" spans="1:8" ht="15">
      <c r="A45" s="183"/>
      <c r="B45" s="184"/>
      <c r="C45" s="184"/>
      <c r="D45" s="184"/>
      <c r="E45" s="184"/>
      <c r="F45" s="187"/>
      <c r="G45" s="184"/>
      <c r="H45" s="188"/>
    </row>
    <row r="46" spans="1:8" ht="15">
      <c r="A46" s="183"/>
      <c r="B46" s="184"/>
      <c r="C46" s="184"/>
      <c r="D46" s="184"/>
      <c r="E46" s="184"/>
      <c r="F46" s="187"/>
      <c r="G46" s="184"/>
      <c r="H46" s="188"/>
    </row>
    <row r="47" spans="1:8" ht="15">
      <c r="A47" s="183"/>
      <c r="B47" s="184"/>
      <c r="C47" s="184"/>
      <c r="D47" s="184"/>
      <c r="E47" s="184"/>
      <c r="F47" s="187"/>
      <c r="G47" s="184"/>
      <c r="H47" s="188"/>
    </row>
    <row r="48" spans="1:8" ht="15">
      <c r="A48" s="183"/>
      <c r="B48" s="184"/>
      <c r="C48" s="184"/>
      <c r="D48" s="184"/>
      <c r="E48" s="184"/>
      <c r="F48" s="187"/>
      <c r="G48" s="184"/>
      <c r="H48" s="188"/>
    </row>
    <row r="49" spans="1:8" ht="15">
      <c r="A49" s="183"/>
      <c r="B49" s="184"/>
      <c r="C49" s="184"/>
      <c r="D49" s="184"/>
      <c r="E49" s="184"/>
      <c r="F49" s="187"/>
      <c r="G49" s="184"/>
      <c r="H49" s="188"/>
    </row>
    <row r="50" spans="1:8" ht="15">
      <c r="A50" s="183"/>
      <c r="B50" s="184"/>
      <c r="C50" s="184"/>
      <c r="D50" s="184"/>
      <c r="E50" s="184"/>
      <c r="F50" s="185"/>
      <c r="G50" s="185"/>
      <c r="H50" s="186"/>
    </row>
    <row r="51" spans="1:8" ht="15">
      <c r="A51" s="183"/>
      <c r="B51" s="184"/>
      <c r="C51" s="184"/>
      <c r="D51" s="184"/>
      <c r="E51" s="184"/>
      <c r="F51" s="187"/>
      <c r="G51" s="189"/>
      <c r="H51" s="188"/>
    </row>
    <row r="52" spans="1:8" ht="15">
      <c r="A52" s="183"/>
      <c r="B52" s="184"/>
      <c r="C52" s="184"/>
      <c r="D52" s="184"/>
      <c r="E52" s="184"/>
      <c r="F52" s="187"/>
      <c r="G52" s="189"/>
      <c r="H52" s="188"/>
    </row>
    <row r="53" spans="1:8" ht="15">
      <c r="A53" s="183"/>
      <c r="B53" s="184"/>
      <c r="C53" s="184"/>
      <c r="D53" s="184"/>
      <c r="E53" s="184"/>
      <c r="F53" s="187"/>
      <c r="G53" s="189"/>
      <c r="H53" s="188"/>
    </row>
    <row r="54" spans="1:8" ht="15">
      <c r="A54" s="183"/>
      <c r="B54" s="184"/>
      <c r="C54" s="184"/>
      <c r="D54" s="184"/>
      <c r="E54" s="184"/>
      <c r="F54" s="187"/>
      <c r="G54" s="189"/>
      <c r="H54" s="188"/>
    </row>
    <row r="55" spans="1:8" ht="15">
      <c r="A55" s="183"/>
      <c r="B55" s="184"/>
      <c r="C55" s="184"/>
      <c r="D55" s="184"/>
      <c r="E55" s="184"/>
      <c r="F55" s="187"/>
      <c r="G55" s="189"/>
      <c r="H55" s="188"/>
    </row>
    <row r="56" spans="1:8" ht="15">
      <c r="A56" s="183"/>
      <c r="B56" s="184"/>
      <c r="C56" s="184"/>
      <c r="D56" s="184"/>
      <c r="E56" s="184"/>
      <c r="F56" s="187"/>
      <c r="G56" s="189"/>
      <c r="H56" s="188"/>
    </row>
    <row r="57" spans="1:8" ht="15">
      <c r="A57" s="183"/>
      <c r="B57" s="184"/>
      <c r="C57" s="184"/>
      <c r="D57" s="184"/>
      <c r="E57" s="184"/>
      <c r="F57" s="187"/>
      <c r="G57" s="189"/>
      <c r="H57" s="188"/>
    </row>
    <row r="58" spans="1:8" ht="15">
      <c r="A58" s="183"/>
      <c r="B58" s="193"/>
      <c r="C58" s="193"/>
      <c r="D58" s="193"/>
      <c r="E58" s="193"/>
      <c r="F58" s="185"/>
      <c r="G58" s="185"/>
      <c r="H58" s="186"/>
    </row>
    <row r="59" ht="15">
      <c r="A59" s="176"/>
    </row>
    <row r="62" ht="15">
      <c r="A62" s="176"/>
    </row>
  </sheetData>
  <sheetProtection/>
  <mergeCells count="10">
    <mergeCell ref="F1:H3"/>
    <mergeCell ref="B19:E19"/>
    <mergeCell ref="B20:E20"/>
    <mergeCell ref="A8:G8"/>
    <mergeCell ref="B21:E21"/>
    <mergeCell ref="B17:E17"/>
    <mergeCell ref="B18:E18"/>
    <mergeCell ref="A9:G9"/>
    <mergeCell ref="B15:E15"/>
    <mergeCell ref="B16:E16"/>
  </mergeCells>
  <printOptions/>
  <pageMargins left="0.984251968503937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3">
      <selection activeCell="A23" sqref="A1:IV16384"/>
    </sheetView>
  </sheetViews>
  <sheetFormatPr defaultColWidth="9.00390625" defaultRowHeight="12.75"/>
  <cols>
    <col min="1" max="1" width="32.25390625" style="0" customWidth="1"/>
    <col min="2" max="2" width="6.75390625" style="0" customWidth="1"/>
    <col min="3" max="3" width="6.375" style="0" customWidth="1"/>
    <col min="4" max="4" width="12.625" style="0" customWidth="1"/>
    <col min="5" max="5" width="0.12890625" style="0" customWidth="1"/>
    <col min="6" max="6" width="10.75390625" style="0" customWidth="1"/>
    <col min="7" max="7" width="11.75390625" style="0" customWidth="1"/>
    <col min="8" max="8" width="9.00390625" style="0" customWidth="1"/>
  </cols>
  <sheetData>
    <row r="1" spans="1:8" ht="15.75">
      <c r="A1" s="20"/>
      <c r="B1" s="12"/>
      <c r="C1" s="12"/>
      <c r="D1" s="36"/>
      <c r="E1" s="36"/>
      <c r="F1" s="161" t="s">
        <v>149</v>
      </c>
      <c r="G1" s="161"/>
      <c r="H1" s="161"/>
    </row>
    <row r="2" spans="1:8" ht="15.75">
      <c r="A2" s="12"/>
      <c r="B2" s="12"/>
      <c r="C2" s="12"/>
      <c r="D2" s="36"/>
      <c r="E2" s="36"/>
      <c r="F2" s="161"/>
      <c r="G2" s="161"/>
      <c r="H2" s="161"/>
    </row>
    <row r="3" spans="1:8" ht="67.5" customHeight="1">
      <c r="A3" s="12"/>
      <c r="B3" s="12"/>
      <c r="C3" s="12"/>
      <c r="D3" s="36"/>
      <c r="E3" s="36"/>
      <c r="F3" s="161"/>
      <c r="G3" s="161"/>
      <c r="H3" s="161"/>
    </row>
    <row r="4" spans="1:8" ht="15.75">
      <c r="A4" s="20"/>
      <c r="B4" s="12"/>
      <c r="C4" s="12"/>
      <c r="D4" s="36"/>
      <c r="E4" s="36"/>
      <c r="F4" s="36"/>
      <c r="G4" s="36"/>
      <c r="H4" s="12"/>
    </row>
    <row r="5" spans="1:8" ht="6" customHeight="1">
      <c r="A5" s="20"/>
      <c r="B5" s="12"/>
      <c r="C5" s="12"/>
      <c r="D5" s="12"/>
      <c r="E5" s="12"/>
      <c r="F5" s="12"/>
      <c r="G5" s="12"/>
      <c r="H5" s="12"/>
    </row>
    <row r="6" spans="1:8" ht="15.75" hidden="1">
      <c r="A6" s="20"/>
      <c r="B6" s="12"/>
      <c r="C6" s="12"/>
      <c r="D6" s="12"/>
      <c r="E6" s="12"/>
      <c r="F6" s="12"/>
      <c r="G6" s="12"/>
      <c r="H6" s="12"/>
    </row>
    <row r="7" spans="1:8" ht="4.5" customHeight="1" hidden="1">
      <c r="A7" s="20"/>
      <c r="B7" s="12"/>
      <c r="C7" s="12"/>
      <c r="D7" s="12"/>
      <c r="E7" s="12"/>
      <c r="F7" s="12"/>
      <c r="G7" s="12"/>
      <c r="H7" s="12"/>
    </row>
    <row r="8" spans="1:8" ht="15.75" hidden="1">
      <c r="A8" s="12"/>
      <c r="B8" s="12"/>
      <c r="C8" s="12"/>
      <c r="D8" s="12"/>
      <c r="E8" s="12"/>
      <c r="F8" s="12"/>
      <c r="G8" s="12"/>
      <c r="H8" s="12"/>
    </row>
    <row r="9" spans="1:8" ht="57.75" customHeight="1" hidden="1">
      <c r="A9" s="172" t="s">
        <v>324</v>
      </c>
      <c r="B9" s="172"/>
      <c r="C9" s="172"/>
      <c r="D9" s="172"/>
      <c r="E9" s="172"/>
      <c r="F9" s="172"/>
      <c r="G9" s="172"/>
      <c r="H9" s="20"/>
    </row>
    <row r="10" spans="1:8" ht="44.25" customHeight="1" hidden="1">
      <c r="A10" s="172"/>
      <c r="B10" s="172"/>
      <c r="C10" s="172"/>
      <c r="D10" s="172"/>
      <c r="E10" s="172"/>
      <c r="F10" s="172"/>
      <c r="G10" s="172"/>
      <c r="H10" s="20"/>
    </row>
    <row r="11" spans="1:8" ht="43.5" customHeight="1">
      <c r="A11" s="172"/>
      <c r="B11" s="172"/>
      <c r="C11" s="172"/>
      <c r="D11" s="172"/>
      <c r="E11" s="172"/>
      <c r="F11" s="172"/>
      <c r="G11" s="172"/>
      <c r="H11" s="20"/>
    </row>
    <row r="12" spans="1:8" ht="48.75" customHeight="1">
      <c r="A12" s="172"/>
      <c r="B12" s="172"/>
      <c r="C12" s="172"/>
      <c r="D12" s="172"/>
      <c r="E12" s="172"/>
      <c r="F12" s="172"/>
      <c r="G12" s="172"/>
      <c r="H12" s="15"/>
    </row>
    <row r="13" spans="1:8" ht="15.75">
      <c r="A13" s="15"/>
      <c r="B13" s="15"/>
      <c r="C13" s="15"/>
      <c r="D13" s="15"/>
      <c r="E13" s="15"/>
      <c r="F13" s="15"/>
      <c r="G13" s="15"/>
      <c r="H13" s="15"/>
    </row>
    <row r="14" spans="1:8" ht="15.75">
      <c r="A14" s="12"/>
      <c r="B14" s="12"/>
      <c r="C14" s="12"/>
      <c r="D14" s="12"/>
      <c r="E14" s="12"/>
      <c r="F14" s="12"/>
      <c r="G14" s="13" t="s">
        <v>1</v>
      </c>
      <c r="H14" s="37"/>
    </row>
    <row r="15" spans="1:8" ht="82.5" customHeight="1">
      <c r="A15" s="21" t="s">
        <v>2</v>
      </c>
      <c r="B15" s="170" t="s">
        <v>123</v>
      </c>
      <c r="C15" s="170"/>
      <c r="D15" s="170"/>
      <c r="E15" s="170"/>
      <c r="F15" s="21" t="s">
        <v>29</v>
      </c>
      <c r="G15" s="44" t="s">
        <v>100</v>
      </c>
      <c r="H15" s="44" t="s">
        <v>28</v>
      </c>
    </row>
    <row r="16" spans="1:8" ht="15.75">
      <c r="A16" s="22">
        <v>1</v>
      </c>
      <c r="B16" s="171">
        <v>2</v>
      </c>
      <c r="C16" s="171"/>
      <c r="D16" s="171"/>
      <c r="E16" s="171"/>
      <c r="F16" s="22">
        <v>3</v>
      </c>
      <c r="G16" s="22">
        <v>4</v>
      </c>
      <c r="H16" s="40"/>
    </row>
    <row r="17" spans="1:8" ht="36.75" customHeight="1">
      <c r="A17" s="45" t="s">
        <v>102</v>
      </c>
      <c r="B17" s="168" t="s">
        <v>66</v>
      </c>
      <c r="C17" s="169"/>
      <c r="D17" s="169"/>
      <c r="E17" s="169"/>
      <c r="F17" s="46">
        <v>100</v>
      </c>
      <c r="G17" s="46">
        <v>43.151</v>
      </c>
      <c r="H17" s="47"/>
    </row>
    <row r="18" spans="1:8" ht="15.75">
      <c r="A18" s="45" t="s">
        <v>41</v>
      </c>
      <c r="B18" s="168"/>
      <c r="C18" s="169"/>
      <c r="D18" s="169"/>
      <c r="E18" s="169"/>
      <c r="F18" s="46"/>
      <c r="G18" s="46"/>
      <c r="H18" s="47"/>
    </row>
    <row r="19" spans="1:8" ht="21" customHeight="1">
      <c r="A19" s="45" t="s">
        <v>42</v>
      </c>
      <c r="B19" s="168" t="s">
        <v>67</v>
      </c>
      <c r="C19" s="169"/>
      <c r="D19" s="169"/>
      <c r="E19" s="169"/>
      <c r="F19" s="46">
        <v>100</v>
      </c>
      <c r="G19" s="46">
        <v>43.151</v>
      </c>
      <c r="H19" s="47"/>
    </row>
    <row r="20" spans="1:8" ht="15.75">
      <c r="A20" s="45" t="s">
        <v>43</v>
      </c>
      <c r="B20" s="168"/>
      <c r="C20" s="169"/>
      <c r="D20" s="169"/>
      <c r="E20" s="169"/>
      <c r="F20" s="46"/>
      <c r="G20" s="47"/>
      <c r="H20" s="47"/>
    </row>
    <row r="21" spans="1:8" ht="78.75">
      <c r="A21" s="45" t="s">
        <v>96</v>
      </c>
      <c r="B21" s="168" t="s">
        <v>97</v>
      </c>
      <c r="C21" s="168"/>
      <c r="D21" s="168"/>
      <c r="E21" s="168"/>
      <c r="F21" s="46">
        <v>0</v>
      </c>
      <c r="G21" s="46">
        <v>0</v>
      </c>
      <c r="H21" s="47"/>
    </row>
    <row r="22" spans="1:8" ht="45.75" customHeight="1">
      <c r="A22" s="45" t="s">
        <v>98</v>
      </c>
      <c r="B22" s="168" t="s">
        <v>99</v>
      </c>
      <c r="C22" s="168"/>
      <c r="D22" s="168"/>
      <c r="E22" s="168"/>
      <c r="F22" s="46">
        <v>0</v>
      </c>
      <c r="G22" s="46">
        <v>0</v>
      </c>
      <c r="H22" s="47"/>
    </row>
    <row r="23" spans="1:8" ht="31.5">
      <c r="A23" s="45" t="s">
        <v>73</v>
      </c>
      <c r="B23" s="168"/>
      <c r="C23" s="168"/>
      <c r="D23" s="168"/>
      <c r="E23" s="168"/>
      <c r="F23" s="46"/>
      <c r="G23" s="46"/>
      <c r="H23" s="47"/>
    </row>
    <row r="24" spans="1:8" ht="15.75">
      <c r="A24" s="45" t="s">
        <v>43</v>
      </c>
      <c r="B24" s="168"/>
      <c r="C24" s="169"/>
      <c r="D24" s="169"/>
      <c r="E24" s="169"/>
      <c r="F24" s="46"/>
      <c r="G24" s="47"/>
      <c r="H24" s="47"/>
    </row>
    <row r="25" spans="1:8" ht="34.5" customHeight="1">
      <c r="A25" s="45" t="s">
        <v>101</v>
      </c>
      <c r="B25" s="168" t="s">
        <v>67</v>
      </c>
      <c r="C25" s="168"/>
      <c r="D25" s="168"/>
      <c r="E25" s="168"/>
      <c r="F25" s="46">
        <v>0</v>
      </c>
      <c r="G25" s="47">
        <v>43.151</v>
      </c>
      <c r="H25" s="47"/>
    </row>
    <row r="26" spans="1:8" ht="47.25" customHeight="1">
      <c r="A26" s="45" t="s">
        <v>44</v>
      </c>
      <c r="B26" s="168" t="s">
        <v>45</v>
      </c>
      <c r="C26" s="169"/>
      <c r="D26" s="169"/>
      <c r="E26" s="169"/>
      <c r="F26" s="46">
        <v>-3359.567</v>
      </c>
      <c r="G26" s="46">
        <v>-3348.084</v>
      </c>
      <c r="H26" s="47">
        <f>G26*100/F26</f>
        <v>99.65820000017858</v>
      </c>
    </row>
    <row r="27" spans="1:8" ht="65.25" customHeight="1">
      <c r="A27" s="45" t="s">
        <v>46</v>
      </c>
      <c r="B27" s="168" t="s">
        <v>47</v>
      </c>
      <c r="C27" s="169"/>
      <c r="D27" s="169"/>
      <c r="E27" s="169"/>
      <c r="F27" s="46">
        <v>3459.567</v>
      </c>
      <c r="G27" s="46">
        <v>3391.235</v>
      </c>
      <c r="H27" s="47">
        <f>G27*100/F27</f>
        <v>98.02483952471509</v>
      </c>
    </row>
    <row r="28" spans="1:8" ht="15.75">
      <c r="A28" s="19"/>
      <c r="B28" s="16"/>
      <c r="C28" s="16"/>
      <c r="D28" s="16"/>
      <c r="E28" s="16"/>
      <c r="F28" s="17"/>
      <c r="G28" s="18"/>
      <c r="H28" s="38"/>
    </row>
    <row r="29" spans="1:8" ht="15.75">
      <c r="A29" s="19"/>
      <c r="B29" s="16"/>
      <c r="C29" s="16"/>
      <c r="D29" s="16"/>
      <c r="E29" s="16"/>
      <c r="F29" s="17"/>
      <c r="G29" s="18"/>
      <c r="H29" s="37"/>
    </row>
    <row r="30" spans="1:8" ht="15.75">
      <c r="A30" s="19"/>
      <c r="B30" s="16"/>
      <c r="C30" s="16"/>
      <c r="D30" s="16"/>
      <c r="E30" s="16"/>
      <c r="F30" s="17"/>
      <c r="G30" s="17"/>
      <c r="H30" s="37"/>
    </row>
    <row r="31" spans="1:8" ht="15.75">
      <c r="A31" s="19"/>
      <c r="B31" s="16"/>
      <c r="C31" s="16"/>
      <c r="D31" s="16"/>
      <c r="E31" s="16"/>
      <c r="F31" s="17"/>
      <c r="G31" s="16"/>
      <c r="H31" s="37"/>
    </row>
    <row r="32" spans="1:8" ht="15.75">
      <c r="A32" s="19"/>
      <c r="B32" s="16"/>
      <c r="C32" s="16"/>
      <c r="D32" s="16"/>
      <c r="E32" s="16"/>
      <c r="F32" s="17"/>
      <c r="G32" s="16"/>
      <c r="H32" s="37"/>
    </row>
    <row r="33" spans="1:8" ht="15.75">
      <c r="A33" s="19"/>
      <c r="B33" s="16"/>
      <c r="C33" s="16"/>
      <c r="D33" s="16"/>
      <c r="E33" s="16"/>
      <c r="F33" s="17"/>
      <c r="G33" s="16"/>
      <c r="H33" s="37"/>
    </row>
    <row r="34" spans="1:8" ht="15.75">
      <c r="A34" s="19"/>
      <c r="B34" s="16"/>
      <c r="C34" s="16"/>
      <c r="D34" s="16"/>
      <c r="E34" s="16"/>
      <c r="F34" s="17"/>
      <c r="G34" s="16"/>
      <c r="H34" s="37"/>
    </row>
    <row r="35" spans="1:8" ht="15.75">
      <c r="A35" s="19"/>
      <c r="B35" s="16"/>
      <c r="C35" s="16"/>
      <c r="D35" s="16"/>
      <c r="E35" s="16"/>
      <c r="F35" s="17"/>
      <c r="G35" s="16"/>
      <c r="H35" s="37"/>
    </row>
    <row r="36" spans="1:8" ht="15.75">
      <c r="A36" s="19"/>
      <c r="B36" s="16"/>
      <c r="C36" s="16"/>
      <c r="D36" s="16"/>
      <c r="E36" s="16"/>
      <c r="F36" s="17"/>
      <c r="G36" s="16"/>
      <c r="H36" s="37"/>
    </row>
    <row r="37" spans="1:8" ht="15.75">
      <c r="A37" s="19"/>
      <c r="B37" s="16"/>
      <c r="C37" s="16"/>
      <c r="D37" s="16"/>
      <c r="E37" s="16"/>
      <c r="F37" s="17"/>
      <c r="G37" s="17"/>
      <c r="H37" s="37"/>
    </row>
    <row r="38" spans="1:8" ht="15.75">
      <c r="A38" s="19"/>
      <c r="B38" s="16"/>
      <c r="C38" s="16"/>
      <c r="D38" s="16"/>
      <c r="E38" s="16"/>
      <c r="F38" s="17"/>
      <c r="G38" s="39"/>
      <c r="H38" s="37"/>
    </row>
    <row r="39" spans="1:8" ht="15.75">
      <c r="A39" s="19"/>
      <c r="B39" s="16"/>
      <c r="C39" s="16"/>
      <c r="D39" s="16"/>
      <c r="E39" s="16"/>
      <c r="F39" s="17"/>
      <c r="G39" s="39"/>
      <c r="H39" s="37"/>
    </row>
    <row r="40" spans="1:8" ht="15.75">
      <c r="A40" s="19"/>
      <c r="B40" s="16"/>
      <c r="C40" s="16"/>
      <c r="D40" s="16"/>
      <c r="E40" s="16"/>
      <c r="F40" s="17"/>
      <c r="G40" s="39"/>
      <c r="H40" s="37"/>
    </row>
    <row r="41" spans="1:8" ht="15.75">
      <c r="A41" s="19"/>
      <c r="B41" s="16"/>
      <c r="C41" s="16"/>
      <c r="D41" s="16"/>
      <c r="E41" s="16"/>
      <c r="F41" s="17"/>
      <c r="G41" s="39"/>
      <c r="H41" s="37"/>
    </row>
    <row r="42" spans="1:8" ht="15.75">
      <c r="A42" s="19"/>
      <c r="B42" s="16"/>
      <c r="C42" s="16"/>
      <c r="D42" s="16"/>
      <c r="E42" s="16"/>
      <c r="F42" s="17"/>
      <c r="G42" s="39"/>
      <c r="H42" s="37"/>
    </row>
    <row r="43" spans="1:8" ht="15.75">
      <c r="A43" s="19"/>
      <c r="B43" s="16"/>
      <c r="C43" s="16"/>
      <c r="D43" s="16"/>
      <c r="E43" s="16"/>
      <c r="F43" s="17"/>
      <c r="G43" s="39"/>
      <c r="H43" s="37"/>
    </row>
    <row r="44" spans="1:8" ht="12.75">
      <c r="A44" s="3"/>
      <c r="B44" s="4"/>
      <c r="C44" s="4"/>
      <c r="D44" s="4"/>
      <c r="E44" s="4"/>
      <c r="F44" s="5"/>
      <c r="G44" s="6"/>
      <c r="H44" s="8"/>
    </row>
    <row r="45" spans="1:8" ht="12.75">
      <c r="A45" s="3"/>
      <c r="B45" s="10"/>
      <c r="C45" s="10"/>
      <c r="D45" s="10"/>
      <c r="E45" s="10"/>
      <c r="F45" s="9"/>
      <c r="G45" s="9"/>
      <c r="H45" s="7"/>
    </row>
    <row r="46" ht="12.75">
      <c r="A46" s="2"/>
    </row>
    <row r="49" ht="12.75">
      <c r="A49" s="2"/>
    </row>
  </sheetData>
  <sheetProtection/>
  <mergeCells count="15">
    <mergeCell ref="B15:E15"/>
    <mergeCell ref="B16:E16"/>
    <mergeCell ref="A9:G12"/>
    <mergeCell ref="F1:H3"/>
    <mergeCell ref="B26:E26"/>
    <mergeCell ref="B17:E17"/>
    <mergeCell ref="B18:E18"/>
    <mergeCell ref="B19:E19"/>
    <mergeCell ref="B20:E20"/>
    <mergeCell ref="B27:E27"/>
    <mergeCell ref="B21:E21"/>
    <mergeCell ref="B22:E22"/>
    <mergeCell ref="B23:E23"/>
    <mergeCell ref="B24:E24"/>
    <mergeCell ref="B25:E25"/>
  </mergeCells>
  <printOptions/>
  <pageMargins left="0.984251968503937" right="0.1968503937007874" top="0.1968503937007874" bottom="0.1968503937007874" header="0.5118110236220472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39.00390625" style="14" customWidth="1"/>
    <col min="2" max="2" width="11.25390625" style="14" customWidth="1"/>
    <col min="3" max="3" width="10.125" style="14" customWidth="1"/>
    <col min="4" max="4" width="8.75390625" style="14" customWidth="1"/>
    <col min="5" max="5" width="10.125" style="14" customWidth="1"/>
    <col min="6" max="6" width="9.00390625" style="14" customWidth="1"/>
    <col min="7" max="8" width="13.875" style="14" customWidth="1"/>
    <col min="9" max="16384" width="9.125" style="14" customWidth="1"/>
  </cols>
  <sheetData>
    <row r="2" spans="1:6" ht="15.75">
      <c r="A2" s="160" t="s">
        <v>87</v>
      </c>
      <c r="B2" s="160"/>
      <c r="C2" s="160"/>
      <c r="D2" s="160"/>
      <c r="E2" s="160"/>
      <c r="F2" s="160"/>
    </row>
    <row r="3" spans="1:6" ht="15.75">
      <c r="A3" s="160" t="s">
        <v>88</v>
      </c>
      <c r="B3" s="160"/>
      <c r="C3" s="160"/>
      <c r="D3" s="160"/>
      <c r="E3" s="160"/>
      <c r="F3" s="160"/>
    </row>
    <row r="4" spans="1:6" ht="15.75">
      <c r="A4" s="160" t="s">
        <v>325</v>
      </c>
      <c r="B4" s="160"/>
      <c r="C4" s="160"/>
      <c r="D4" s="160"/>
      <c r="E4" s="160"/>
      <c r="F4" s="160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94.5">
      <c r="A7" s="22" t="s">
        <v>2</v>
      </c>
      <c r="B7" s="196" t="s">
        <v>326</v>
      </c>
      <c r="C7" s="27" t="s">
        <v>327</v>
      </c>
      <c r="D7" s="27" t="s">
        <v>81</v>
      </c>
      <c r="E7" s="27" t="s">
        <v>82</v>
      </c>
      <c r="F7" s="27" t="s">
        <v>83</v>
      </c>
    </row>
    <row r="8" spans="1:6" ht="15.7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</row>
    <row r="9" spans="1:6" ht="19.5" customHeight="1">
      <c r="A9" s="197" t="s">
        <v>79</v>
      </c>
      <c r="B9" s="198">
        <f>B10+B18</f>
        <v>3359.567</v>
      </c>
      <c r="C9" s="198">
        <f>C10+C18+C16</f>
        <v>3348.107</v>
      </c>
      <c r="D9" s="198"/>
      <c r="E9" s="198">
        <f>C9-B9</f>
        <v>-11.460000000000036</v>
      </c>
      <c r="F9" s="199">
        <f aca="true" t="shared" si="0" ref="F9:F15">C9*100/B9</f>
        <v>99.65888461221343</v>
      </c>
    </row>
    <row r="10" spans="1:6" ht="18" customHeight="1">
      <c r="A10" s="197" t="s">
        <v>80</v>
      </c>
      <c r="B10" s="198">
        <f>B11+B12+B13+B14+B15+B17</f>
        <v>1050.3999999999999</v>
      </c>
      <c r="C10" s="198">
        <f>C11+C12+C13+C14+C15+C17</f>
        <v>1028.3400000000001</v>
      </c>
      <c r="D10" s="198">
        <f>C10*100/C9</f>
        <v>30.71407216077623</v>
      </c>
      <c r="E10" s="198">
        <f aca="true" t="shared" si="1" ref="E10:E26">C10-B10</f>
        <v>-22.059999999999718</v>
      </c>
      <c r="F10" s="199">
        <f t="shared" si="0"/>
        <v>97.89984767707543</v>
      </c>
    </row>
    <row r="11" spans="1:6" ht="15.75" customHeight="1">
      <c r="A11" s="24" t="s">
        <v>32</v>
      </c>
      <c r="B11" s="198">
        <v>37</v>
      </c>
      <c r="C11" s="198">
        <v>44.4</v>
      </c>
      <c r="D11" s="198">
        <f>C11*100/C9</f>
        <v>1.3261224925009865</v>
      </c>
      <c r="E11" s="198">
        <f t="shared" si="1"/>
        <v>7.399999999999999</v>
      </c>
      <c r="F11" s="199">
        <f t="shared" si="0"/>
        <v>120</v>
      </c>
    </row>
    <row r="12" spans="1:6" ht="15.75" customHeight="1">
      <c r="A12" s="197" t="s">
        <v>94</v>
      </c>
      <c r="B12" s="198">
        <v>123</v>
      </c>
      <c r="C12" s="198">
        <v>161.8</v>
      </c>
      <c r="D12" s="198">
        <f>C12*100/C9</f>
        <v>4.832581515465307</v>
      </c>
      <c r="E12" s="198">
        <f t="shared" si="1"/>
        <v>38.80000000000001</v>
      </c>
      <c r="F12" s="199">
        <f t="shared" si="0"/>
        <v>131.5447154471545</v>
      </c>
    </row>
    <row r="13" spans="1:6" ht="15.75" customHeight="1">
      <c r="A13" s="197" t="s">
        <v>34</v>
      </c>
      <c r="B13" s="198">
        <v>866</v>
      </c>
      <c r="C13" s="200">
        <v>805.7</v>
      </c>
      <c r="D13" s="22">
        <f>C13*100/C9</f>
        <v>24.064344419100106</v>
      </c>
      <c r="E13" s="198">
        <f t="shared" si="1"/>
        <v>-60.299999999999955</v>
      </c>
      <c r="F13" s="199">
        <f t="shared" si="0"/>
        <v>93.03695150115473</v>
      </c>
    </row>
    <row r="14" spans="1:6" ht="15.75" customHeight="1">
      <c r="A14" s="197" t="s">
        <v>35</v>
      </c>
      <c r="B14" s="198">
        <v>3.1</v>
      </c>
      <c r="C14" s="198">
        <v>2</v>
      </c>
      <c r="D14" s="198">
        <f>C14*100/C9</f>
        <v>0.05973524740995434</v>
      </c>
      <c r="E14" s="198">
        <f t="shared" si="1"/>
        <v>-1.1</v>
      </c>
      <c r="F14" s="201">
        <f t="shared" si="0"/>
        <v>64.51612903225806</v>
      </c>
    </row>
    <row r="15" spans="1:6" s="11" customFormat="1" ht="45" customHeight="1">
      <c r="A15" s="197" t="s">
        <v>36</v>
      </c>
      <c r="B15" s="198">
        <v>6.3</v>
      </c>
      <c r="C15" s="198">
        <v>5.94</v>
      </c>
      <c r="D15" s="198">
        <f>C15*100/C9</f>
        <v>0.1774136848075644</v>
      </c>
      <c r="E15" s="198">
        <f t="shared" si="1"/>
        <v>-0.35999999999999943</v>
      </c>
      <c r="F15" s="199">
        <f t="shared" si="0"/>
        <v>94.28571428571429</v>
      </c>
    </row>
    <row r="16" spans="1:6" s="11" customFormat="1" ht="36.75" customHeight="1">
      <c r="A16" s="197" t="s">
        <v>95</v>
      </c>
      <c r="B16" s="198">
        <v>0</v>
      </c>
      <c r="C16" s="198">
        <v>36.5</v>
      </c>
      <c r="D16" s="198">
        <f>C16*100/C9</f>
        <v>1.0901682652316667</v>
      </c>
      <c r="E16" s="198">
        <f t="shared" si="1"/>
        <v>36.5</v>
      </c>
      <c r="F16" s="199"/>
    </row>
    <row r="17" spans="1:6" s="11" customFormat="1" ht="15.75" customHeight="1">
      <c r="A17" s="197" t="s">
        <v>70</v>
      </c>
      <c r="B17" s="198">
        <v>15</v>
      </c>
      <c r="C17" s="198">
        <v>8.5</v>
      </c>
      <c r="D17" s="198">
        <f>C17*100/C9</f>
        <v>0.25387480149230596</v>
      </c>
      <c r="E17" s="198"/>
      <c r="F17" s="199">
        <f aca="true" t="shared" si="2" ref="F17:F26">C17*100/B17</f>
        <v>56.666666666666664</v>
      </c>
    </row>
    <row r="18" spans="1:6" s="11" customFormat="1" ht="15.75" customHeight="1">
      <c r="A18" s="197" t="s">
        <v>37</v>
      </c>
      <c r="B18" s="198">
        <v>2309.167</v>
      </c>
      <c r="C18" s="198">
        <v>2283.267</v>
      </c>
      <c r="D18" s="198">
        <f>C18*100/C9</f>
        <v>68.1957595739921</v>
      </c>
      <c r="E18" s="198">
        <f t="shared" si="1"/>
        <v>-25.90000000000009</v>
      </c>
      <c r="F18" s="199">
        <f t="shared" si="2"/>
        <v>98.87838341705039</v>
      </c>
    </row>
    <row r="19" spans="1:6" s="11" customFormat="1" ht="38.25" customHeight="1">
      <c r="A19" s="197" t="s">
        <v>84</v>
      </c>
      <c r="B19" s="202">
        <f>B20+B21+B22+B23+B24+B25+B26</f>
        <v>3459.57</v>
      </c>
      <c r="C19" s="202">
        <f>C20+C21+C22+C23+C24+C25+C26</f>
        <v>3391.24</v>
      </c>
      <c r="D19" s="24"/>
      <c r="E19" s="202">
        <f t="shared" si="1"/>
        <v>-68.33000000000038</v>
      </c>
      <c r="F19" s="203">
        <f t="shared" si="2"/>
        <v>98.0248990481476</v>
      </c>
    </row>
    <row r="20" spans="1:6" s="11" customFormat="1" ht="15.75">
      <c r="A20" s="24" t="s">
        <v>19</v>
      </c>
      <c r="B20" s="202">
        <v>2189.76</v>
      </c>
      <c r="C20" s="202">
        <v>2121.51</v>
      </c>
      <c r="D20" s="24"/>
      <c r="E20" s="202">
        <f t="shared" si="1"/>
        <v>-68.25</v>
      </c>
      <c r="F20" s="203">
        <f t="shared" si="2"/>
        <v>96.88322007891276</v>
      </c>
    </row>
    <row r="21" spans="1:6" s="11" customFormat="1" ht="15.75">
      <c r="A21" s="24" t="s">
        <v>22</v>
      </c>
      <c r="B21" s="24">
        <v>45.7</v>
      </c>
      <c r="C21" s="24">
        <v>45.7</v>
      </c>
      <c r="D21" s="24"/>
      <c r="E21" s="24">
        <f t="shared" si="1"/>
        <v>0</v>
      </c>
      <c r="F21" s="203">
        <f t="shared" si="2"/>
        <v>100</v>
      </c>
    </row>
    <row r="22" spans="1:6" s="11" customFormat="1" ht="31.5">
      <c r="A22" s="27" t="s">
        <v>114</v>
      </c>
      <c r="B22" s="202">
        <v>12</v>
      </c>
      <c r="C22" s="202">
        <v>12</v>
      </c>
      <c r="D22" s="24"/>
      <c r="E22" s="24"/>
      <c r="F22" s="203"/>
    </row>
    <row r="23" spans="1:6" s="11" customFormat="1" ht="15.75">
      <c r="A23" s="27" t="s">
        <v>90</v>
      </c>
      <c r="B23" s="24">
        <v>344.6</v>
      </c>
      <c r="C23" s="24">
        <v>344.6</v>
      </c>
      <c r="D23" s="24"/>
      <c r="E23" s="24">
        <f t="shared" si="1"/>
        <v>0</v>
      </c>
      <c r="F23" s="203">
        <f t="shared" si="2"/>
        <v>100</v>
      </c>
    </row>
    <row r="24" spans="1:6" s="11" customFormat="1" ht="15.75">
      <c r="A24" s="24" t="s">
        <v>85</v>
      </c>
      <c r="B24" s="202">
        <v>809.21</v>
      </c>
      <c r="C24" s="202">
        <v>809.21</v>
      </c>
      <c r="D24" s="24"/>
      <c r="E24" s="24">
        <f t="shared" si="1"/>
        <v>0</v>
      </c>
      <c r="F24" s="203">
        <f t="shared" si="2"/>
        <v>100</v>
      </c>
    </row>
    <row r="25" spans="1:6" s="11" customFormat="1" ht="31.5">
      <c r="A25" s="27" t="s">
        <v>86</v>
      </c>
      <c r="B25" s="24">
        <v>10</v>
      </c>
      <c r="C25" s="24">
        <v>10</v>
      </c>
      <c r="D25" s="24"/>
      <c r="E25" s="24">
        <f t="shared" si="1"/>
        <v>0</v>
      </c>
      <c r="F25" s="203">
        <f t="shared" si="2"/>
        <v>100</v>
      </c>
    </row>
    <row r="26" spans="1:6" s="11" customFormat="1" ht="15.75">
      <c r="A26" s="24" t="s">
        <v>24</v>
      </c>
      <c r="B26" s="24">
        <v>48.3</v>
      </c>
      <c r="C26" s="24">
        <v>48.22</v>
      </c>
      <c r="D26" s="24"/>
      <c r="E26" s="24">
        <f t="shared" si="1"/>
        <v>-0.0799999999999983</v>
      </c>
      <c r="F26" s="203">
        <f t="shared" si="2"/>
        <v>99.83436853002071</v>
      </c>
    </row>
    <row r="27" spans="1:6" s="11" customFormat="1" ht="15.75">
      <c r="A27" s="12"/>
      <c r="B27" s="12"/>
      <c r="C27" s="12"/>
      <c r="D27" s="12"/>
      <c r="E27" s="12"/>
      <c r="F27" s="12"/>
    </row>
    <row r="28" s="11" customFormat="1" ht="15"/>
    <row r="29" s="11" customFormat="1" ht="15"/>
    <row r="30" s="11" customFormat="1" ht="15"/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39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Пользователь Windows</cp:lastModifiedBy>
  <cp:lastPrinted>2020-03-27T06:53:24Z</cp:lastPrinted>
  <dcterms:created xsi:type="dcterms:W3CDTF">2006-11-17T05:34:21Z</dcterms:created>
  <dcterms:modified xsi:type="dcterms:W3CDTF">2020-03-27T06:55:26Z</dcterms:modified>
  <cp:category/>
  <cp:version/>
  <cp:contentType/>
  <cp:contentStatus/>
</cp:coreProperties>
</file>